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สถิติลงเว็บไซต์\เริ่มใหม่\ปี 2563\"/>
    </mc:Choice>
  </mc:AlternateContent>
  <bookViews>
    <workbookView xWindow="0" yWindow="0" windowWidth="17970" windowHeight="6060" firstSheet="4" activeTab="8"/>
  </bookViews>
  <sheets>
    <sheet name="ต.ค.62" sheetId="2" r:id="rId1"/>
    <sheet name="พ.ย.62" sheetId="1" r:id="rId2"/>
    <sheet name="ธ.ค.62" sheetId="5" r:id="rId3"/>
    <sheet name="ต.ค-พ.ย.62" sheetId="3" r:id="rId4"/>
    <sheet name="มี.ค.63" sheetId="12" r:id="rId5"/>
    <sheet name="ต.ค.62-มี.ค.63" sheetId="13" r:id="rId6"/>
    <sheet name="มีค.63 เข้า" sheetId="14" r:id="rId7"/>
    <sheet name="ตค-มีค.63 เข้า" sheetId="15" r:id="rId8"/>
    <sheet name="ขาออก มีค.63" sheetId="16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6" l="1"/>
  <c r="D17" i="16"/>
  <c r="E16" i="16"/>
  <c r="D16" i="16"/>
  <c r="F17" i="15" l="1"/>
  <c r="F16" i="15" s="1"/>
  <c r="E17" i="15"/>
  <c r="E16" i="15" s="1"/>
  <c r="D17" i="15"/>
  <c r="D16" i="15" s="1"/>
  <c r="F15" i="15"/>
  <c r="E15" i="15"/>
  <c r="D15" i="15"/>
  <c r="F17" i="14" l="1"/>
  <c r="E17" i="14"/>
  <c r="E16" i="14" s="1"/>
  <c r="D17" i="14"/>
  <c r="D16" i="14" s="1"/>
  <c r="F16" i="14"/>
  <c r="F15" i="14"/>
  <c r="E15" i="14"/>
  <c r="D15" i="14"/>
  <c r="G13" i="14"/>
  <c r="G12" i="14"/>
  <c r="F17" i="13" l="1"/>
  <c r="F19" i="13" s="1"/>
  <c r="E17" i="13"/>
  <c r="E19" i="13" s="1"/>
  <c r="K17" i="12"/>
  <c r="K19" i="12" s="1"/>
  <c r="J17" i="12"/>
  <c r="J19" i="12" s="1"/>
  <c r="F17" i="12"/>
  <c r="E17" i="12"/>
  <c r="M16" i="5" l="1"/>
  <c r="N16" i="5"/>
  <c r="K17" i="5" l="1"/>
  <c r="J17" i="5"/>
  <c r="F17" i="5"/>
  <c r="E17" i="5"/>
  <c r="F17" i="3" l="1"/>
  <c r="E17" i="3"/>
  <c r="F17" i="2"/>
  <c r="E17" i="2"/>
</calcChain>
</file>

<file path=xl/sharedStrings.xml><?xml version="1.0" encoding="utf-8"?>
<sst xmlns="http://schemas.openxmlformats.org/spreadsheetml/2006/main" count="439" uniqueCount="175">
  <si>
    <t>ด่านศุลกากรช่องเม็ก</t>
  </si>
  <si>
    <t xml:space="preserve">มูลค่าสินค้าผ่านแดนสูงสุด  10  อันดับ </t>
  </si>
  <si>
    <t>ปีงบประมาณ  2562   เดือน  พฤศจิกายน  2562</t>
  </si>
  <si>
    <t>ผ่านแดนเข้า</t>
  </si>
  <si>
    <t>ผ่านแดนออก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</si>
  <si>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</si>
  <si>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</si>
  <si>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</si>
  <si>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</si>
  <si>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ชนิดสินค้า</t>
  </si>
  <si>
    <t>พิกัด</t>
  </si>
  <si>
    <t>น้ำหนัก (ตัน)</t>
  </si>
  <si>
    <t>มูลค่า (บาท)</t>
  </si>
  <si>
    <t>มูลค่า(บาท)</t>
  </si>
  <si>
    <t>หม้อแปลงไฟฟ้า</t>
  </si>
  <si>
    <t>85043199</t>
  </si>
  <si>
    <t>เสาโครงสร้างเหล็กพร้อมอุปกรณ์ประกอบ</t>
  </si>
  <si>
    <t>ชิ้นส่วนเฟอร์นิเจอร์ไม้ดู่,ชิ้นส่วนเฟอร์นิเจอร์สัก,แต้ฮ้อ</t>
  </si>
  <si>
    <t>บุหรี่</t>
  </si>
  <si>
    <t>เฟอร์นิเจอร์ไม้ดู่</t>
  </si>
  <si>
    <t>94034000</t>
  </si>
  <si>
    <t>เคเบิ้ลทำจากอลูมิเนียม</t>
  </si>
  <si>
    <t>ปลายข้าว</t>
  </si>
  <si>
    <t>10064090</t>
  </si>
  <si>
    <t>รถยนต์ใหม่</t>
  </si>
  <si>
    <t>เสื้อผ้า กระโปรง กระเป๋า เสื่อยืด</t>
  </si>
  <si>
    <t>61044200</t>
  </si>
  <si>
    <t>มอลต์</t>
  </si>
  <si>
    <t>11071000</t>
  </si>
  <si>
    <t>กาแฟสำเร็จรูป</t>
  </si>
  <si>
    <t>21011299</t>
  </si>
  <si>
    <t>เรือยอชต์</t>
  </si>
  <si>
    <t>ข้าวเหนียว</t>
  </si>
  <si>
    <t>10063030</t>
  </si>
  <si>
    <t>ยาง</t>
  </si>
  <si>
    <t>40111000</t>
  </si>
  <si>
    <t>ลูกเร่วตากแห้ง</t>
  </si>
  <si>
    <t>9083100</t>
  </si>
  <si>
    <t>ผลิตภัณฑ์ของเล่นพลาสติก</t>
  </si>
  <si>
    <t>กล่องเครื่องมือ</t>
  </si>
  <si>
    <t>82079000</t>
  </si>
  <si>
    <t>ส่วนประกอบของรถจักรยานยนต์</t>
  </si>
  <si>
    <t>ถ่านขาวอัดแท่ง</t>
  </si>
  <si>
    <t>44029010</t>
  </si>
  <si>
    <t>ท่อพลาสติกพร้อมทั้งอุปกรณ์ติดตั้ง</t>
  </si>
  <si>
    <t>รวมสินค้าผ่านแดนขาเข้า 10 อันดับ</t>
  </si>
  <si>
    <t>รวมสินค้าผ่านแดนขาออก 10 อันดับ</t>
  </si>
  <si>
    <t>อื่นๆ</t>
  </si>
  <si>
    <t xml:space="preserve">            รวมทั้งสิ้น</t>
  </si>
  <si>
    <t>รวมทั้งสิ้น</t>
  </si>
  <si>
    <t xml:space="preserve">                       จำนวนใบขนผ่านแดนเข้า 21  ใบขน  จำนวนรถบรรทุก 63 คัน</t>
  </si>
  <si>
    <t xml:space="preserve">                    จำนวนใบขนผ่านแดนออก  96 ใบขน  จำนวนรถบรรทุก 202 คัน</t>
  </si>
  <si>
    <t>ปีงบประมาณ  2562   เดือน  ตุลาคม  2562</t>
  </si>
  <si>
    <t>เมล็ดกาแฟดิบ</t>
  </si>
  <si>
    <t>09011110</t>
  </si>
  <si>
    <t>เครื่องปรับอากาศ</t>
  </si>
  <si>
    <t>วาล์ว</t>
  </si>
  <si>
    <t>84818088</t>
  </si>
  <si>
    <t>กระเบื้องปูพื้นและติดผนัง</t>
  </si>
  <si>
    <t>สะพานเหล็กสำเร็จรูปชนิดถอดประกอบได้</t>
  </si>
  <si>
    <t>ส่วนประกอบรถจักรยานยนต์ พร้อมอุปกรณ์,เสื้อผ้า,รองเท้า,ชุดอุปกรณ์โทรทัศน์,กล่องลำโพง,พรม</t>
  </si>
  <si>
    <t>ชุดอุปกรณ์สำหรับใช้ในงานก่อสร้าง</t>
  </si>
  <si>
    <t>เครื่องมือช่างและเครื่องมือที่ใช้ในบ้าน</t>
  </si>
  <si>
    <t xml:space="preserve">                       จำนวนใบขนผ่านแดนเข้า 24  ใบขน  จำนวนรถบรรทุก 61 คัน</t>
  </si>
  <si>
    <t xml:space="preserve">                    จำนวนใบขนผ่านแดนออก  100 ใบขน  จำนวนรถบรรทุก 179 คัน</t>
  </si>
  <si>
    <t>มูลค่าสินค้าผ่านแดนสูงสุด  10  อันดับ จำนวนรถบรรทุก</t>
  </si>
  <si>
    <t>มูลค่าสินค้าผ่านแดนสูงสุด  10  อันดับ  จำนวนรถบรรุก</t>
  </si>
  <si>
    <t xml:space="preserve">                       จำนวนใบขนผ่านแดนเข้า 45  ใบขน  จำนวนรถบรรทุก 124 คัน</t>
  </si>
  <si>
    <t xml:space="preserve">                    จำนวนใบขนผ่านแดนออก  196 ใบขน  จำนวนรถบรรทุก 381 คัน</t>
  </si>
  <si>
    <t>ไตรมาสที่ 1 ปีงบประมาณ  2563   เดือน ( ตุลาคม 62- พฤศจิกายน 62 )</t>
  </si>
  <si>
    <t>ข้าวหอมมะลิ</t>
  </si>
  <si>
    <t>10063040</t>
  </si>
  <si>
    <t>เสาโครงสร้างเหล็ก</t>
  </si>
  <si>
    <t>ประตูทางน้ำล้น</t>
  </si>
  <si>
    <t>เครื่องยนต์ดีเซล</t>
  </si>
  <si>
    <t>ยางรถบรรทุก</t>
  </si>
  <si>
    <t>ปีงบประมาณ  2562   เดือน  ธันวาคม  2562</t>
  </si>
  <si>
    <t>ชิ้นส่วนเฟอร์นิเจอร์ไม้เชือก</t>
  </si>
  <si>
    <t>94036090</t>
  </si>
  <si>
    <t>ปลายข้าวเหนียว</t>
  </si>
  <si>
    <t>แป้งมันสำปะหลัง</t>
  </si>
  <si>
    <t>11081400</t>
  </si>
  <si>
    <t>พืช สมุนไพร ตากแห้ง</t>
  </si>
  <si>
    <t>12119099</t>
  </si>
  <si>
    <t xml:space="preserve">                       จำนวนใบขนผ่านแดนเข้า 46  ใบขน  จำนวนรถบรรทุก 114 คัน</t>
  </si>
  <si>
    <t xml:space="preserve">                    จำนวนใบขนผ่านแดนออก  116 ใบขน  จำนวนรถบรรทุก 176 คัน</t>
  </si>
  <si>
    <t>เครื่องปรับอากาศ(ส่วนประกอบ)</t>
  </si>
  <si>
    <t>เครื่องปรับอากาศ(ติดผนัง+ติดเพดาน)</t>
  </si>
  <si>
    <t>ยาสูบแห้ง</t>
  </si>
  <si>
    <t>24031919</t>
  </si>
  <si>
    <t>กาแฟสำเร็จรูป(2IN1)</t>
  </si>
  <si>
    <t>เสื้อผ้า เครื่องแต่งกาย</t>
  </si>
  <si>
    <t>62052090</t>
  </si>
  <si>
    <t>84295200</t>
  </si>
  <si>
    <t>บุหรี่(อื่นๆ)</t>
  </si>
  <si>
    <t>ยางนอกชิดที่ใช้กับรถยนต์</t>
  </si>
  <si>
    <t>ยางนอกชนิดที่ใช้กับรถยนต์</t>
  </si>
  <si>
    <t>ปีงบประมาณ  2562   เดือน  มีนาคม  2563</t>
  </si>
  <si>
    <t>สายเคเบิล</t>
  </si>
  <si>
    <t>85444219</t>
  </si>
  <si>
    <t>เครื่องขุดที่โครงสร้างส่วนบนหมุนได้ 360 องศาพร้อมอุปกรณ์ครบชุด</t>
  </si>
  <si>
    <t>เครื่องกำเนิดไฟฟ้า</t>
  </si>
  <si>
    <t>85013223</t>
  </si>
  <si>
    <t>ยาง.ยางรถยนต์</t>
  </si>
  <si>
    <t>ชุดป้องกันตัวเคนโดะ</t>
  </si>
  <si>
    <t>95069100</t>
  </si>
  <si>
    <t>รถยนต์ใหม่(กระบะ)</t>
  </si>
  <si>
    <t xml:space="preserve">ผลิตภัณฑ์ของเล่นพลาสติก </t>
  </si>
  <si>
    <t>95049095</t>
  </si>
  <si>
    <t>เครื่องปรับอากาศ(ใช้ในบ้านเรือน)</t>
  </si>
  <si>
    <t>เพลเลตทำด้วยโพลิโพพิลีน</t>
  </si>
  <si>
    <t>39021040</t>
  </si>
  <si>
    <t>ผักอบแห้ง</t>
  </si>
  <si>
    <t>07122000</t>
  </si>
  <si>
    <t>82059000</t>
  </si>
  <si>
    <t xml:space="preserve">                       จำนวนใบขนผ่านแดนเข้า 50  ใบขน  จำนวนรถบรรทุก 228 คัน</t>
  </si>
  <si>
    <t xml:space="preserve">                    จำนวนใบขนผ่านแดนออก  79 ใบขน  จำนวนรถบรรทุก 133 คัน</t>
  </si>
  <si>
    <t>ไตรมาสที่ 1 ปีงบประมาณ  2563   เดือน ( ตุลาคม 62- มีนาคม 63 )</t>
  </si>
  <si>
    <t>รถยนต์ใหม่(เก๋ง)</t>
  </si>
  <si>
    <t xml:space="preserve">                       จำนวนใบขนผ่านแดนเข้า 176  ใบขน  จำนวนรถบรรทุก 588 คัน</t>
  </si>
  <si>
    <t xml:space="preserve">                    จำนวนใบขนผ่านแดนออก  515 ใบขน  จำนวนรถบรรทุก 883 คัน</t>
  </si>
  <si>
    <t>มูลค่าสินค้านำเข้าสูงสุด  10  อันดับ</t>
  </si>
  <si>
    <t>ประจำปีงบประมาณ  2563 (มีนาคม 2563)</t>
  </si>
  <si>
    <t>มูลค่า (ล้านบาท)</t>
  </si>
  <si>
    <t>ภาษีมูลค่าเพิ่ม</t>
  </si>
  <si>
    <t>0714</t>
  </si>
  <si>
    <t>มันสำปะหลัง (หัวมัน, มันเส้น)</t>
  </si>
  <si>
    <t>2716</t>
  </si>
  <si>
    <t>พลังงานไฟฟ้า</t>
  </si>
  <si>
    <t>1108</t>
  </si>
  <si>
    <t>0803</t>
  </si>
  <si>
    <t>กล้วยดิบ</t>
  </si>
  <si>
    <t>0810</t>
  </si>
  <si>
    <t>มะขามเปียก</t>
  </si>
  <si>
    <t>ชุดสายไฟ, ชุดสายไฟประกอบ</t>
  </si>
  <si>
    <t>0704</t>
  </si>
  <si>
    <t>กะหล่ำปลี</t>
  </si>
  <si>
    <t>ไม้ลาวประสาน</t>
  </si>
  <si>
    <t>7001</t>
  </si>
  <si>
    <t>เศษแก้ว</t>
  </si>
  <si>
    <t>รวม</t>
  </si>
  <si>
    <t>*ข้อมูล ณ วันที่ 3 เมษายน 2563</t>
  </si>
  <si>
    <t xml:space="preserve">            </t>
  </si>
  <si>
    <t>ประจำปีงบประมาณ  2563 (ตุลาคม - มีนาคม 2563)</t>
  </si>
  <si>
    <t>VAT (ล้านบาท)</t>
  </si>
  <si>
    <t>มันสำปะหลัง (มันเส้น, หัวมัน)</t>
  </si>
  <si>
    <t>9306</t>
  </si>
  <si>
    <t>จรวดติดอากาศยานรบนำเข้าโดยกองทัพอากาศ (ยกเว้นอากรตามภาค 4 ประเภท 13)</t>
  </si>
  <si>
    <t>0910</t>
  </si>
  <si>
    <t>เมล็ดกาแฟดิบ, เมล็ดกาแฟคั่ว</t>
  </si>
  <si>
    <t>มันเทศ</t>
  </si>
  <si>
    <t>อื่น ๆ</t>
  </si>
  <si>
    <t>*ข้อมูล ณ วันที่ตรวจปล่อยสินค้า (0409)</t>
  </si>
  <si>
    <t xml:space="preserve">สินค้าส่งออกสูงสุด  10  อันดับ </t>
  </si>
  <si>
    <t>ปีงบประมาณ 2563   (เดือน มีนาคม 2563)</t>
  </si>
  <si>
    <t>ลำดับที่</t>
  </si>
  <si>
    <t>น้ำมันดีเชล</t>
  </si>
  <si>
    <t>น้ำมันเบนซินไร้สารตะกั่ว 91</t>
  </si>
  <si>
    <t>รถไถนาเดินตาม</t>
  </si>
  <si>
    <t>อาหารสุกร</t>
  </si>
  <si>
    <t>น้ำมันเครื่อง</t>
  </si>
  <si>
    <t>กระเบื้องลอนคู่</t>
  </si>
  <si>
    <t>รถแทรกเตอร์</t>
  </si>
  <si>
    <t>ครีมเทียม</t>
  </si>
  <si>
    <t>เครื่องยนต์ดีเชล</t>
  </si>
  <si>
    <t>รวมทั้งหมด</t>
  </si>
  <si>
    <t>ปีงบประมาณ 2563 เดือนตุลาคม 2562 ถึง  มีนาคม 2563</t>
  </si>
  <si>
    <t>น้ำมันเชื้อเพลิง</t>
  </si>
  <si>
    <t>พลาสติก</t>
  </si>
  <si>
    <t>นมถั่วเหลือง</t>
  </si>
  <si>
    <t>ขนม</t>
  </si>
  <si>
    <t>อาหารสัตว์</t>
  </si>
  <si>
    <t>กระเบื้อง</t>
  </si>
  <si>
    <t>เหล็ก</t>
  </si>
  <si>
    <t>น้ำหนัก (kgm)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</si>
</sst>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87" formatCode="_-* #,##0.00_-;\-* #,##0.00_-;_-* &quot;-&quot;???_-;_-@_-"/>
    <numFmt numFmtId="188" formatCode="_(* #,##0.000_);_(* \(#,##0.000\);_(* &quot;-&quot;??_);_(@_)"/>
    <numFmt numFmtId="189" formatCode="_-* #,##0.000_-;\-* #,##0.000_-;_-* &quot;-&quot;???_-;_-@_-"/>
    <numFmt numFmtId="190" formatCode="_-* #,##0.000_-;\-* #,##0.000_-;_-* &quot;-&quot;??_-;_-@_-"/>
    <numFmt numFmtId="191" formatCode="0.000"/>
    <numFmt numFmtId="192" formatCode="#,##0.00;[Red]#,##0.00"/>
    <numFmt numFmtId="193" formatCode="#,##0.000;[Red]#,##0.000"/>
    <numFmt numFmtId="194" formatCode="#,##0.000"/>
    <numFmt numFmtId="195" formatCode="_-* #,##0.00_-;\-* #,##0.00_-;_-* &quot;-&quot;??_-;_-@_-"/>
  </numFmts>
  <fonts count="3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1"/>
      <name val="TH SarabunPSK"/>
      <family val="2"/>
    </font>
    <font>
      <sz val="11"/>
      <color theme="1"/>
      <name val="TH SarabunPSK"/>
      <family val="2"/>
    </font>
    <font>
      <sz val="9"/>
      <color theme="1"/>
      <name val="TH SarabunPSK"/>
      <family val="2"/>
    </font>
    <font>
      <sz val="12"/>
      <name val="TH SarabunPSK"/>
      <family val="2"/>
    </font>
    <font>
      <sz val="11"/>
      <color theme="0"/>
      <name val="Tahoma"/>
      <family val="2"/>
      <scheme val="minor"/>
    </font>
    <font>
      <b/>
      <sz val="18"/>
      <color theme="1"/>
      <name val="TH SarabunPSK"/>
      <family val="2"/>
    </font>
    <font>
      <sz val="18"/>
      <color theme="0"/>
      <name val="TH SarabunPSK"/>
      <family val="2"/>
    </font>
    <font>
      <sz val="18"/>
      <color theme="1"/>
      <name val="TH SarabunPSK"/>
      <family val="2"/>
    </font>
    <font>
      <sz val="18"/>
      <color theme="1" tint="0.14999847407452621"/>
      <name val="TH SarabunPSK"/>
      <family val="2"/>
    </font>
    <font>
      <b/>
      <sz val="18"/>
      <color theme="1" tint="0.14999847407452621"/>
      <name val="TH SarabunPSK"/>
      <family val="2"/>
    </font>
    <font>
      <sz val="18"/>
      <color rgb="FFFF0000"/>
      <name val="TH SarabunPSK"/>
      <family val="2"/>
    </font>
    <font>
      <b/>
      <sz val="20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6"/>
      <color theme="1" tint="0.14999847407452621"/>
      <name val="TH SarabunPSK"/>
      <family val="2"/>
    </font>
    <font>
      <b/>
      <sz val="20"/>
      <color theme="1" tint="0.14999847407452621"/>
      <name val="TH SarabunPSK"/>
      <family val="2"/>
    </font>
    <font>
      <sz val="10"/>
      <color indexed="8"/>
      <name val="Arial"/>
      <family val="2"/>
    </font>
    <font>
      <b/>
      <sz val="16"/>
      <color theme="1"/>
      <name val="TH Sarabun New"/>
      <family val="2"/>
    </font>
    <font>
      <b/>
      <sz val="22"/>
      <color indexed="8"/>
      <name val="TH SarabunPSK"/>
      <family val="2"/>
    </font>
    <font>
      <sz val="8"/>
      <color theme="1"/>
      <name val="Calibri"/>
      <family val="2"/>
    </font>
    <font>
      <sz val="12"/>
      <color theme="1" tint="0.14999847407452621"/>
      <name val="TH SarabunPSK"/>
      <family val="2"/>
    </font>
    <font>
      <sz val="16"/>
      <color theme="1" tint="4.9989318521683403E-2"/>
      <name val="TH SarabunPSK"/>
      <family val="2"/>
    </font>
    <font>
      <sz val="18"/>
      <color theme="1" tint="4.9989318521683403E-2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0F4FA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95" fontId="24" fillId="0" borderId="0" applyFont="0" applyFill="0" applyBorder="0" applyAlignment="0" applyProtection="0"/>
    <xf numFmtId="0" fontId="27" fillId="0" borderId="0"/>
  </cellStyleXfs>
  <cellXfs count="2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43" fontId="3" fillId="0" borderId="1" xfId="1" applyFont="1" applyBorder="1"/>
    <xf numFmtId="49" fontId="3" fillId="0" borderId="1" xfId="0" applyNumberFormat="1" applyFont="1" applyBorder="1"/>
    <xf numFmtId="43" fontId="4" fillId="0" borderId="1" xfId="1" applyFont="1" applyBorder="1"/>
    <xf numFmtId="0" fontId="4" fillId="0" borderId="1" xfId="0" applyFont="1" applyBorder="1"/>
    <xf numFmtId="0" fontId="0" fillId="0" borderId="0" xfId="0" applyAlignment="1">
      <alignment horizontal="left"/>
    </xf>
    <xf numFmtId="0" fontId="5" fillId="0" borderId="1" xfId="0" applyFont="1" applyBorder="1"/>
    <xf numFmtId="0" fontId="6" fillId="0" borderId="1" xfId="0" applyFont="1" applyBorder="1"/>
    <xf numFmtId="0" fontId="3" fillId="3" borderId="1" xfId="0" applyFont="1" applyFill="1" applyBorder="1"/>
    <xf numFmtId="43" fontId="4" fillId="3" borderId="1" xfId="1" applyFont="1" applyFill="1" applyBorder="1"/>
    <xf numFmtId="43" fontId="3" fillId="3" borderId="1" xfId="1" applyFont="1" applyFill="1" applyBorder="1"/>
    <xf numFmtId="0" fontId="3" fillId="0" borderId="1" xfId="0" applyFont="1" applyBorder="1" applyAlignment="1">
      <alignment horizontal="center"/>
    </xf>
    <xf numFmtId="43" fontId="3" fillId="0" borderId="1" xfId="0" applyNumberFormat="1" applyFont="1" applyBorder="1"/>
    <xf numFmtId="0" fontId="3" fillId="4" borderId="1" xfId="0" applyFont="1" applyFill="1" applyBorder="1" applyAlignment="1">
      <alignment horizontal="center"/>
    </xf>
    <xf numFmtId="0" fontId="3" fillId="0" borderId="4" xfId="0" applyFont="1" applyBorder="1"/>
    <xf numFmtId="43" fontId="3" fillId="3" borderId="1" xfId="0" applyNumberFormat="1" applyFont="1" applyFill="1" applyBorder="1"/>
    <xf numFmtId="0" fontId="7" fillId="0" borderId="1" xfId="0" applyFont="1" applyBorder="1"/>
    <xf numFmtId="0" fontId="3" fillId="0" borderId="0" xfId="0" applyFont="1" applyAlignment="1">
      <alignment horizontal="left"/>
    </xf>
    <xf numFmtId="43" fontId="3" fillId="0" borderId="0" xfId="0" applyNumberFormat="1" applyFont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43" fontId="0" fillId="0" borderId="0" xfId="1" applyFont="1"/>
    <xf numFmtId="43" fontId="0" fillId="0" borderId="0" xfId="0" applyNumberFormat="1"/>
    <xf numFmtId="0" fontId="3" fillId="4" borderId="1" xfId="0" applyFont="1" applyFill="1" applyBorder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4" fillId="0" borderId="1" xfId="1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13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2" fillId="5" borderId="1" xfId="2" applyFont="1" applyFill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1" xfId="2" quotePrefix="1" applyFont="1" applyBorder="1" applyAlignment="1">
      <alignment horizontal="center" vertical="center"/>
    </xf>
    <xf numFmtId="0" fontId="15" fillId="0" borderId="5" xfId="2" applyFont="1" applyBorder="1" applyAlignment="1">
      <alignment vertical="center"/>
    </xf>
    <xf numFmtId="187" fontId="15" fillId="0" borderId="1" xfId="2" applyNumberFormat="1" applyFont="1" applyBorder="1" applyAlignment="1">
      <alignment horizontal="right" vertical="center"/>
    </xf>
    <xf numFmtId="187" fontId="15" fillId="0" borderId="1" xfId="2" applyNumberFormat="1" applyFont="1" applyBorder="1" applyAlignment="1">
      <alignment vertical="center"/>
    </xf>
    <xf numFmtId="188" fontId="14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0" fontId="15" fillId="0" borderId="5" xfId="2" applyFont="1" applyBorder="1" applyAlignment="1">
      <alignment vertical="center" wrapText="1"/>
    </xf>
    <xf numFmtId="189" fontId="15" fillId="0" borderId="1" xfId="2" applyNumberFormat="1" applyFont="1" applyBorder="1" applyAlignment="1">
      <alignment horizontal="right" vertical="center"/>
    </xf>
    <xf numFmtId="188" fontId="13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5" fillId="0" borderId="5" xfId="2" applyFont="1" applyBorder="1" applyAlignment="1">
      <alignment horizontal="left" vertical="center" wrapText="1"/>
    </xf>
    <xf numFmtId="187" fontId="16" fillId="6" borderId="1" xfId="2" applyNumberFormat="1" applyFont="1" applyFill="1" applyBorder="1" applyAlignment="1">
      <alignment horizontal="center" vertical="center"/>
    </xf>
    <xf numFmtId="187" fontId="16" fillId="6" borderId="1" xfId="2" applyNumberFormat="1" applyFont="1" applyFill="1" applyBorder="1" applyAlignment="1">
      <alignment vertical="center"/>
    </xf>
    <xf numFmtId="187" fontId="15" fillId="0" borderId="11" xfId="2" applyNumberFormat="1" applyFont="1" applyBorder="1" applyAlignment="1">
      <alignment vertical="center"/>
    </xf>
    <xf numFmtId="187" fontId="12" fillId="7" borderId="15" xfId="2" applyNumberFormat="1" applyFont="1" applyFill="1" applyBorder="1" applyAlignment="1">
      <alignment horizontal="center" vertical="center"/>
    </xf>
    <xf numFmtId="3" fontId="13" fillId="0" borderId="0" xfId="2" applyNumberFormat="1" applyFont="1" applyAlignment="1">
      <alignment vertical="center"/>
    </xf>
    <xf numFmtId="0" fontId="14" fillId="0" borderId="0" xfId="2" applyFont="1" applyAlignment="1">
      <alignment horizontal="left"/>
    </xf>
    <xf numFmtId="190" fontId="14" fillId="0" borderId="0" xfId="3" applyNumberFormat="1" applyFont="1" applyAlignment="1">
      <alignment vertical="center"/>
    </xf>
    <xf numFmtId="191" fontId="14" fillId="0" borderId="0" xfId="2" applyNumberFormat="1" applyFont="1" applyAlignment="1">
      <alignment vertical="center"/>
    </xf>
    <xf numFmtId="0" fontId="17" fillId="0" borderId="0" xfId="2" applyFont="1" applyAlignment="1">
      <alignment vertical="center"/>
    </xf>
    <xf numFmtId="190" fontId="12" fillId="0" borderId="0" xfId="2" applyNumberFormat="1" applyFont="1" applyAlignment="1">
      <alignment vertical="center"/>
    </xf>
    <xf numFmtId="192" fontId="14" fillId="0" borderId="0" xfId="2" applyNumberFormat="1" applyFont="1" applyAlignment="1">
      <alignment vertical="center"/>
    </xf>
    <xf numFmtId="193" fontId="14" fillId="0" borderId="0" xfId="2" applyNumberFormat="1" applyFont="1" applyAlignment="1">
      <alignment vertical="center"/>
    </xf>
    <xf numFmtId="0" fontId="11" fillId="0" borderId="0" xfId="2" applyFont="1" applyAlignment="1">
      <alignment vertical="center"/>
    </xf>
    <xf numFmtId="0" fontId="1" fillId="0" borderId="0" xfId="2" applyAlignment="1">
      <alignment vertical="center"/>
    </xf>
    <xf numFmtId="0" fontId="14" fillId="0" borderId="0" xfId="4" applyFont="1"/>
    <xf numFmtId="0" fontId="12" fillId="5" borderId="1" xfId="4" applyFont="1" applyFill="1" applyBorder="1" applyAlignment="1">
      <alignment horizontal="center" vertical="center"/>
    </xf>
    <xf numFmtId="0" fontId="17" fillId="0" borderId="0" xfId="4" applyFont="1"/>
    <xf numFmtId="0" fontId="14" fillId="0" borderId="1" xfId="4" applyFont="1" applyBorder="1" applyAlignment="1">
      <alignment horizontal="center" vertical="center"/>
    </xf>
    <xf numFmtId="0" fontId="14" fillId="0" borderId="1" xfId="4" quotePrefix="1" applyFont="1" applyBorder="1" applyAlignment="1">
      <alignment horizontal="center" vertical="center"/>
    </xf>
    <xf numFmtId="0" fontId="15" fillId="0" borderId="0" xfId="4" applyFont="1" applyAlignment="1">
      <alignment vertical="center"/>
    </xf>
    <xf numFmtId="187" fontId="15" fillId="0" borderId="1" xfId="4" applyNumberFormat="1" applyFont="1" applyBorder="1" applyAlignment="1">
      <alignment horizontal="right" vertical="center"/>
    </xf>
    <xf numFmtId="187" fontId="15" fillId="0" borderId="1" xfId="4" applyNumberFormat="1" applyFont="1" applyBorder="1" applyAlignment="1">
      <alignment vertical="center"/>
    </xf>
    <xf numFmtId="187" fontId="15" fillId="0" borderId="1" xfId="4" applyNumberFormat="1" applyFont="1" applyBorder="1" applyAlignment="1">
      <alignment vertical="top"/>
    </xf>
    <xf numFmtId="188" fontId="17" fillId="0" borderId="0" xfId="5" applyNumberFormat="1" applyFont="1" applyAlignment="1">
      <alignment horizontal="center" vertical="center"/>
    </xf>
    <xf numFmtId="0" fontId="3" fillId="0" borderId="0" xfId="4" applyFont="1" applyAlignment="1">
      <alignment vertical="center"/>
    </xf>
    <xf numFmtId="0" fontId="15" fillId="0" borderId="1" xfId="2" applyFont="1" applyBorder="1" applyAlignment="1">
      <alignment vertical="center" wrapText="1"/>
    </xf>
    <xf numFmtId="194" fontId="17" fillId="0" borderId="0" xfId="4" applyNumberFormat="1" applyFont="1" applyAlignment="1">
      <alignment vertical="center"/>
    </xf>
    <xf numFmtId="0" fontId="14" fillId="0" borderId="0" xfId="4" applyFont="1" applyAlignment="1">
      <alignment horizontal="center" vertical="center"/>
    </xf>
    <xf numFmtId="0" fontId="15" fillId="0" borderId="5" xfId="4" applyFont="1" applyBorder="1" applyAlignment="1">
      <alignment vertical="center" wrapText="1"/>
    </xf>
    <xf numFmtId="0" fontId="14" fillId="0" borderId="0" xfId="4" applyFont="1" applyAlignment="1">
      <alignment vertical="center"/>
    </xf>
    <xf numFmtId="0" fontId="15" fillId="0" borderId="5" xfId="4" applyFont="1" applyBorder="1" applyAlignment="1">
      <alignment vertical="center"/>
    </xf>
    <xf numFmtId="0" fontId="15" fillId="0" borderId="5" xfId="4" applyFont="1" applyBorder="1" applyAlignment="1">
      <alignment horizontal="left" vertical="center"/>
    </xf>
    <xf numFmtId="187" fontId="16" fillId="6" borderId="1" xfId="4" applyNumberFormat="1" applyFont="1" applyFill="1" applyBorder="1" applyAlignment="1">
      <alignment horizontal="center" vertical="center"/>
    </xf>
    <xf numFmtId="187" fontId="16" fillId="6" borderId="1" xfId="4" applyNumberFormat="1" applyFont="1" applyFill="1" applyBorder="1" applyAlignment="1">
      <alignment vertical="center"/>
    </xf>
    <xf numFmtId="0" fontId="17" fillId="0" borderId="0" xfId="4" applyFont="1" applyAlignment="1">
      <alignment vertical="center"/>
    </xf>
    <xf numFmtId="187" fontId="15" fillId="0" borderId="11" xfId="4" applyNumberFormat="1" applyFont="1" applyBorder="1" applyAlignment="1">
      <alignment vertical="center"/>
    </xf>
    <xf numFmtId="195" fontId="12" fillId="7" borderId="15" xfId="4" applyNumberFormat="1" applyFont="1" applyFill="1" applyBorder="1" applyAlignment="1">
      <alignment horizontal="center" vertical="center"/>
    </xf>
    <xf numFmtId="187" fontId="12" fillId="7" borderId="15" xfId="4" applyNumberFormat="1" applyFont="1" applyFill="1" applyBorder="1" applyAlignment="1">
      <alignment horizontal="center" vertical="center"/>
    </xf>
    <xf numFmtId="0" fontId="14" fillId="0" borderId="0" xfId="4" applyFont="1" applyAlignment="1">
      <alignment horizontal="left"/>
    </xf>
    <xf numFmtId="0" fontId="14" fillId="0" borderId="0" xfId="4" applyFont="1" applyAlignment="1">
      <alignment horizontal="center"/>
    </xf>
    <xf numFmtId="190" fontId="14" fillId="0" borderId="0" xfId="5" applyNumberFormat="1" applyFont="1"/>
    <xf numFmtId="191" fontId="14" fillId="0" borderId="0" xfId="4" applyNumberFormat="1" applyFont="1"/>
    <xf numFmtId="190" fontId="12" fillId="0" borderId="0" xfId="4" applyNumberFormat="1" applyFont="1" applyAlignment="1">
      <alignment vertical="center"/>
    </xf>
    <xf numFmtId="192" fontId="14" fillId="0" borderId="0" xfId="4" applyNumberFormat="1" applyFont="1" applyAlignment="1">
      <alignment vertical="center"/>
    </xf>
    <xf numFmtId="192" fontId="14" fillId="0" borderId="0" xfId="4" applyNumberFormat="1" applyFont="1"/>
    <xf numFmtId="193" fontId="14" fillId="0" borderId="0" xfId="4" applyNumberFormat="1" applyFont="1"/>
    <xf numFmtId="0" fontId="1" fillId="0" borderId="0" xfId="4"/>
    <xf numFmtId="0" fontId="19" fillId="0" borderId="0" xfId="2" applyFont="1"/>
    <xf numFmtId="0" fontId="19" fillId="0" borderId="0" xfId="2" applyFont="1" applyAlignment="1">
      <alignment horizontal="center"/>
    </xf>
    <xf numFmtId="0" fontId="20" fillId="0" borderId="0" xfId="2" applyNumberFormat="1" applyFont="1" applyAlignment="1">
      <alignment horizontal="center"/>
    </xf>
    <xf numFmtId="43" fontId="19" fillId="0" borderId="0" xfId="1" applyFont="1"/>
    <xf numFmtId="194" fontId="19" fillId="0" borderId="0" xfId="2" applyNumberFormat="1" applyFont="1"/>
    <xf numFmtId="0" fontId="21" fillId="8" borderId="1" xfId="2" applyFont="1" applyFill="1" applyBorder="1" applyAlignment="1">
      <alignment horizontal="center" vertical="center" wrapText="1"/>
    </xf>
    <xf numFmtId="0" fontId="22" fillId="8" borderId="1" xfId="2" applyFont="1" applyFill="1" applyBorder="1" applyAlignment="1">
      <alignment horizontal="center" vertical="center"/>
    </xf>
    <xf numFmtId="0" fontId="23" fillId="8" borderId="1" xfId="2" applyNumberFormat="1" applyFont="1" applyFill="1" applyBorder="1" applyAlignment="1">
      <alignment horizontal="center" vertical="center"/>
    </xf>
    <xf numFmtId="43" fontId="22" fillId="8" borderId="1" xfId="1" applyFont="1" applyFill="1" applyBorder="1" applyAlignment="1">
      <alignment horizontal="center" vertical="center"/>
    </xf>
    <xf numFmtId="194" fontId="22" fillId="8" borderId="1" xfId="6" applyNumberFormat="1" applyFont="1" applyFill="1" applyBorder="1" applyAlignment="1">
      <alignment horizontal="center" vertical="center"/>
    </xf>
    <xf numFmtId="0" fontId="19" fillId="0" borderId="1" xfId="2" applyFont="1" applyBorder="1" applyAlignment="1">
      <alignment horizontal="center"/>
    </xf>
    <xf numFmtId="0" fontId="25" fillId="4" borderId="1" xfId="2" applyFont="1" applyFill="1" applyBorder="1" applyAlignment="1">
      <alignment horizontal="left"/>
    </xf>
    <xf numFmtId="0" fontId="3" fillId="9" borderId="1" xfId="0" applyNumberFormat="1" applyFont="1" applyFill="1" applyBorder="1" applyAlignment="1">
      <alignment horizontal="center" vertical="top" wrapText="1"/>
    </xf>
    <xf numFmtId="43" fontId="3" fillId="0" borderId="1" xfId="1" applyFont="1" applyBorder="1" applyAlignment="1">
      <alignment horizontal="right"/>
    </xf>
    <xf numFmtId="0" fontId="3" fillId="4" borderId="1" xfId="0" applyFont="1" applyFill="1" applyBorder="1" applyAlignment="1">
      <alignment horizontal="left" wrapText="1"/>
    </xf>
    <xf numFmtId="0" fontId="23" fillId="0" borderId="1" xfId="2" applyFont="1" applyBorder="1" applyAlignment="1">
      <alignment horizontal="center"/>
    </xf>
    <xf numFmtId="0" fontId="26" fillId="0" borderId="1" xfId="2" applyFont="1" applyBorder="1" applyAlignment="1">
      <alignment horizontal="center"/>
    </xf>
    <xf numFmtId="0" fontId="20" fillId="0" borderId="1" xfId="2" applyNumberFormat="1" applyFont="1" applyBorder="1" applyAlignment="1">
      <alignment horizontal="center" vertical="center"/>
    </xf>
    <xf numFmtId="4" fontId="23" fillId="0" borderId="1" xfId="2" applyNumberFormat="1" applyFont="1" applyBorder="1" applyAlignment="1">
      <alignment horizontal="right" vertical="center"/>
    </xf>
    <xf numFmtId="4" fontId="23" fillId="0" borderId="1" xfId="2" applyNumberFormat="1" applyFont="1" applyBorder="1" applyAlignment="1">
      <alignment horizontal="right"/>
    </xf>
    <xf numFmtId="0" fontId="22" fillId="0" borderId="1" xfId="2" applyFont="1" applyBorder="1" applyAlignment="1">
      <alignment horizontal="center"/>
    </xf>
    <xf numFmtId="0" fontId="22" fillId="0" borderId="1" xfId="2" applyFont="1" applyBorder="1" applyAlignment="1">
      <alignment horizontal="center" vertical="center"/>
    </xf>
    <xf numFmtId="0" fontId="23" fillId="0" borderId="1" xfId="2" applyNumberFormat="1" applyFont="1" applyFill="1" applyBorder="1" applyAlignment="1">
      <alignment horizontal="centerContinuous"/>
    </xf>
    <xf numFmtId="43" fontId="23" fillId="0" borderId="1" xfId="1" applyFont="1" applyFill="1" applyBorder="1" applyAlignment="1">
      <alignment horizontal="right" vertical="center" wrapText="1"/>
    </xf>
    <xf numFmtId="194" fontId="23" fillId="0" borderId="1" xfId="7" applyNumberFormat="1" applyFont="1" applyFill="1" applyBorder="1" applyAlignment="1">
      <alignment vertical="center" wrapText="1"/>
    </xf>
    <xf numFmtId="0" fontId="22" fillId="10" borderId="1" xfId="2" applyFont="1" applyFill="1" applyBorder="1" applyAlignment="1"/>
    <xf numFmtId="0" fontId="22" fillId="10" borderId="1" xfId="2" applyFont="1" applyFill="1" applyBorder="1" applyAlignment="1">
      <alignment horizontal="center"/>
    </xf>
    <xf numFmtId="0" fontId="23" fillId="10" borderId="1" xfId="2" applyNumberFormat="1" applyFont="1" applyFill="1" applyBorder="1" applyAlignment="1">
      <alignment horizontal="centerContinuous"/>
    </xf>
    <xf numFmtId="4" fontId="28" fillId="11" borderId="1" xfId="0" applyNumberFormat="1" applyFont="1" applyFill="1" applyBorder="1" applyAlignment="1">
      <alignment horizontal="right" vertical="center" wrapText="1"/>
    </xf>
    <xf numFmtId="0" fontId="19" fillId="0" borderId="0" xfId="2" applyFont="1" applyFill="1" applyBorder="1" applyAlignment="1">
      <alignment vertical="center"/>
    </xf>
    <xf numFmtId="0" fontId="22" fillId="0" borderId="0" xfId="2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horizontal="center"/>
    </xf>
    <xf numFmtId="43" fontId="22" fillId="0" borderId="0" xfId="1" applyFont="1" applyFill="1" applyBorder="1"/>
    <xf numFmtId="194" fontId="22" fillId="0" borderId="0" xfId="2" applyNumberFormat="1" applyFont="1" applyFill="1" applyBorder="1"/>
    <xf numFmtId="0" fontId="19" fillId="0" borderId="0" xfId="2" applyFont="1" applyFill="1" applyBorder="1" applyAlignment="1">
      <alignment horizontal="center"/>
    </xf>
    <xf numFmtId="0" fontId="19" fillId="0" borderId="0" xfId="7" applyFont="1" applyFill="1" applyBorder="1" applyAlignment="1">
      <alignment horizontal="left" wrapText="1"/>
    </xf>
    <xf numFmtId="0" fontId="20" fillId="0" borderId="0" xfId="7" applyNumberFormat="1" applyFont="1" applyFill="1" applyBorder="1" applyAlignment="1">
      <alignment horizontal="center" wrapText="1"/>
    </xf>
    <xf numFmtId="0" fontId="19" fillId="0" borderId="0" xfId="2" applyFont="1" applyFill="1" applyBorder="1"/>
    <xf numFmtId="43" fontId="19" fillId="0" borderId="0" xfId="1" applyFont="1" applyFill="1" applyBorder="1"/>
    <xf numFmtId="194" fontId="19" fillId="0" borderId="0" xfId="2" applyNumberFormat="1" applyFont="1" applyFill="1" applyBorder="1"/>
    <xf numFmtId="0" fontId="19" fillId="0" borderId="0" xfId="2" applyFont="1" applyBorder="1" applyAlignment="1">
      <alignment horizontal="center"/>
    </xf>
    <xf numFmtId="0" fontId="20" fillId="0" borderId="0" xfId="7" applyFont="1" applyFill="1" applyBorder="1" applyAlignment="1">
      <alignment horizontal="left" wrapText="1"/>
    </xf>
    <xf numFmtId="0" fontId="20" fillId="0" borderId="0" xfId="2" applyNumberFormat="1" applyFont="1" applyBorder="1" applyAlignment="1">
      <alignment horizontal="center"/>
    </xf>
    <xf numFmtId="43" fontId="20" fillId="0" borderId="0" xfId="1" applyFont="1" applyFill="1" applyBorder="1" applyAlignment="1">
      <alignment wrapText="1"/>
    </xf>
    <xf numFmtId="194" fontId="20" fillId="0" borderId="0" xfId="7" applyNumberFormat="1" applyFont="1" applyFill="1" applyBorder="1" applyAlignment="1">
      <alignment wrapText="1"/>
    </xf>
    <xf numFmtId="0" fontId="19" fillId="0" borderId="0" xfId="2" applyFont="1" applyBorder="1"/>
    <xf numFmtId="43" fontId="3" fillId="0" borderId="0" xfId="1" applyFont="1" applyFill="1" applyBorder="1" applyAlignment="1">
      <alignment vertical="center" wrapText="1"/>
    </xf>
    <xf numFmtId="194" fontId="19" fillId="0" borderId="0" xfId="2" applyNumberFormat="1" applyFont="1" applyBorder="1"/>
    <xf numFmtId="43" fontId="19" fillId="0" borderId="0" xfId="1" applyFont="1" applyFill="1" applyBorder="1" applyAlignment="1">
      <alignment horizontal="right"/>
    </xf>
    <xf numFmtId="4" fontId="19" fillId="0" borderId="0" xfId="2" applyNumberFormat="1" applyFont="1" applyBorder="1" applyAlignment="1">
      <alignment horizontal="right"/>
    </xf>
    <xf numFmtId="43" fontId="3" fillId="0" borderId="0" xfId="1" applyFont="1" applyFill="1" applyBorder="1" applyAlignment="1">
      <alignment horizontal="right" vertical="top" wrapText="1"/>
    </xf>
    <xf numFmtId="43" fontId="19" fillId="0" borderId="0" xfId="1" applyFont="1" applyBorder="1"/>
    <xf numFmtId="0" fontId="18" fillId="0" borderId="0" xfId="2" applyFont="1" applyBorder="1" applyAlignment="1">
      <alignment horizontal="centerContinuous" vertical="center" wrapText="1"/>
    </xf>
    <xf numFmtId="0" fontId="23" fillId="0" borderId="0" xfId="2" applyNumberFormat="1" applyFont="1" applyBorder="1" applyAlignment="1">
      <alignment horizontal="centerContinuous" vertical="center" wrapText="1"/>
    </xf>
    <xf numFmtId="43" fontId="18" fillId="0" borderId="0" xfId="1" applyFont="1" applyBorder="1" applyAlignment="1">
      <alignment horizontal="centerContinuous" vertical="center" wrapText="1"/>
    </xf>
    <xf numFmtId="0" fontId="22" fillId="12" borderId="1" xfId="2" applyFont="1" applyFill="1" applyBorder="1" applyAlignment="1">
      <alignment horizontal="center"/>
    </xf>
    <xf numFmtId="0" fontId="22" fillId="12" borderId="1" xfId="2" applyFont="1" applyFill="1" applyBorder="1" applyAlignment="1">
      <alignment horizontal="center" vertical="center"/>
    </xf>
    <xf numFmtId="0" fontId="23" fillId="12" borderId="1" xfId="2" applyNumberFormat="1" applyFont="1" applyFill="1" applyBorder="1" applyAlignment="1">
      <alignment horizontal="center" vertical="center"/>
    </xf>
    <xf numFmtId="43" fontId="22" fillId="12" borderId="1" xfId="1" applyFont="1" applyFill="1" applyBorder="1" applyAlignment="1">
      <alignment horizontal="center" vertical="center"/>
    </xf>
    <xf numFmtId="194" fontId="22" fillId="12" borderId="1" xfId="6" applyNumberFormat="1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/>
    </xf>
    <xf numFmtId="0" fontId="20" fillId="0" borderId="1" xfId="2" applyFont="1" applyBorder="1"/>
    <xf numFmtId="43" fontId="20" fillId="0" borderId="1" xfId="2" applyNumberFormat="1" applyFont="1" applyBorder="1"/>
    <xf numFmtId="0" fontId="20" fillId="0" borderId="1" xfId="2" applyFont="1" applyBorder="1" applyAlignment="1">
      <alignment horizontal="center"/>
    </xf>
    <xf numFmtId="0" fontId="20" fillId="0" borderId="1" xfId="7" applyFont="1" applyFill="1" applyBorder="1" applyAlignment="1">
      <alignment horizontal="left" wrapText="1"/>
    </xf>
    <xf numFmtId="0" fontId="3" fillId="9" borderId="1" xfId="0" applyFont="1" applyFill="1" applyBorder="1" applyAlignment="1">
      <alignment horizontal="left" wrapText="1"/>
    </xf>
    <xf numFmtId="0" fontId="18" fillId="0" borderId="1" xfId="2" applyFont="1" applyBorder="1" applyAlignment="1">
      <alignment horizontal="centerContinuous"/>
    </xf>
    <xf numFmtId="0" fontId="20" fillId="0" borderId="1" xfId="2" applyNumberFormat="1" applyFont="1" applyBorder="1" applyAlignment="1">
      <alignment horizontal="center"/>
    </xf>
    <xf numFmtId="43" fontId="23" fillId="0" borderId="1" xfId="2" applyNumberFormat="1" applyFont="1" applyBorder="1"/>
    <xf numFmtId="4" fontId="23" fillId="0" borderId="1" xfId="2" applyNumberFormat="1" applyFont="1" applyBorder="1"/>
    <xf numFmtId="0" fontId="22" fillId="0" borderId="1" xfId="2" applyFont="1" applyFill="1" applyBorder="1" applyAlignment="1">
      <alignment horizontal="centerContinuous"/>
    </xf>
    <xf numFmtId="0" fontId="23" fillId="0" borderId="1" xfId="2" applyNumberFormat="1" applyFont="1" applyBorder="1" applyAlignment="1">
      <alignment horizontal="centerContinuous"/>
    </xf>
    <xf numFmtId="4" fontId="2" fillId="0" borderId="1" xfId="2" applyNumberFormat="1" applyFont="1" applyBorder="1" applyAlignment="1">
      <alignment horizontal="right"/>
    </xf>
    <xf numFmtId="0" fontId="29" fillId="10" borderId="1" xfId="2" applyFont="1" applyFill="1" applyBorder="1" applyAlignment="1">
      <alignment horizontal="centerContinuous"/>
    </xf>
    <xf numFmtId="43" fontId="2" fillId="0" borderId="1" xfId="0" applyNumberFormat="1" applyFont="1" applyBorder="1"/>
    <xf numFmtId="0" fontId="29" fillId="0" borderId="0" xfId="2" applyFont="1" applyFill="1" applyBorder="1" applyAlignment="1">
      <alignment horizontal="centerContinuous"/>
    </xf>
    <xf numFmtId="0" fontId="23" fillId="0" borderId="0" xfId="2" applyNumberFormat="1" applyFont="1" applyFill="1" applyBorder="1" applyAlignment="1">
      <alignment horizontal="centerContinuous"/>
    </xf>
    <xf numFmtId="43" fontId="19" fillId="0" borderId="0" xfId="2" applyNumberFormat="1" applyFont="1"/>
    <xf numFmtId="43" fontId="30" fillId="0" borderId="0" xfId="1" applyFont="1" applyFill="1" applyBorder="1" applyAlignment="1">
      <alignment horizontal="right" vertical="top" wrapText="1"/>
    </xf>
    <xf numFmtId="4" fontId="30" fillId="0" borderId="0" xfId="0" applyNumberFormat="1" applyFont="1" applyFill="1" applyBorder="1" applyAlignment="1">
      <alignment horizontal="right" vertical="top" wrapText="1"/>
    </xf>
    <xf numFmtId="43" fontId="31" fillId="0" borderId="0" xfId="1" applyFont="1" applyFill="1" applyBorder="1" applyAlignment="1">
      <alignment vertical="center" wrapText="1"/>
    </xf>
    <xf numFmtId="194" fontId="17" fillId="0" borderId="0" xfId="2" applyNumberFormat="1" applyFont="1" applyFill="1" applyBorder="1" applyAlignment="1">
      <alignment horizontal="right"/>
    </xf>
    <xf numFmtId="0" fontId="14" fillId="0" borderId="0" xfId="7" applyFont="1" applyFill="1" applyBorder="1" applyAlignment="1">
      <alignment wrapText="1"/>
    </xf>
    <xf numFmtId="0" fontId="32" fillId="0" borderId="0" xfId="2" applyNumberFormat="1" applyFont="1" applyFill="1" applyBorder="1" applyAlignment="1">
      <alignment horizontal="center"/>
    </xf>
    <xf numFmtId="43" fontId="33" fillId="0" borderId="0" xfId="1" applyFont="1" applyFill="1" applyBorder="1" applyAlignment="1">
      <alignment horizontal="right"/>
    </xf>
    <xf numFmtId="194" fontId="33" fillId="0" borderId="0" xfId="2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2" fillId="7" borderId="12" xfId="2" applyFont="1" applyFill="1" applyBorder="1" applyAlignment="1">
      <alignment horizontal="center" vertical="center"/>
    </xf>
    <xf numFmtId="0" fontId="12" fillId="7" borderId="13" xfId="2" applyFont="1" applyFill="1" applyBorder="1" applyAlignment="1">
      <alignment horizontal="center" vertical="center"/>
    </xf>
    <xf numFmtId="0" fontId="12" fillId="7" borderId="14" xfId="2" applyFont="1" applyFill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6" borderId="4" xfId="2" applyFont="1" applyFill="1" applyBorder="1" applyAlignment="1">
      <alignment horizontal="center" vertical="center"/>
    </xf>
    <xf numFmtId="0" fontId="12" fillId="6" borderId="7" xfId="2" applyFont="1" applyFill="1" applyBorder="1" applyAlignment="1">
      <alignment horizontal="center" vertical="center"/>
    </xf>
    <xf numFmtId="0" fontId="12" fillId="6" borderId="5" xfId="2" applyFont="1" applyFill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2" fillId="7" borderId="12" xfId="4" applyFont="1" applyFill="1" applyBorder="1" applyAlignment="1">
      <alignment horizontal="center" vertical="center"/>
    </xf>
    <xf numFmtId="0" fontId="12" fillId="7" borderId="13" xfId="4" applyFont="1" applyFill="1" applyBorder="1" applyAlignment="1">
      <alignment horizontal="center" vertical="center"/>
    </xf>
    <xf numFmtId="0" fontId="12" fillId="7" borderId="14" xfId="4" applyFont="1" applyFill="1" applyBorder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12" fillId="0" borderId="0" xfId="4" applyFont="1" applyFill="1" applyAlignment="1">
      <alignment horizontal="center" vertical="center"/>
    </xf>
    <xf numFmtId="0" fontId="12" fillId="0" borderId="0" xfId="4" applyFont="1" applyAlignment="1">
      <alignment horizontal="center" vertical="top"/>
    </xf>
    <xf numFmtId="0" fontId="12" fillId="6" borderId="4" xfId="4" applyFont="1" applyFill="1" applyBorder="1" applyAlignment="1">
      <alignment horizontal="center" vertical="center"/>
    </xf>
    <xf numFmtId="0" fontId="12" fillId="6" borderId="7" xfId="4" applyFont="1" applyFill="1" applyBorder="1" applyAlignment="1">
      <alignment horizontal="center" vertical="center"/>
    </xf>
    <xf numFmtId="0" fontId="12" fillId="6" borderId="5" xfId="4" applyFont="1" applyFill="1" applyBorder="1" applyAlignment="1">
      <alignment horizontal="center" vertical="center"/>
    </xf>
    <xf numFmtId="0" fontId="14" fillId="0" borderId="8" xfId="4" applyFont="1" applyBorder="1" applyAlignment="1">
      <alignment horizontal="center" vertical="center"/>
    </xf>
    <xf numFmtId="0" fontId="14" fillId="0" borderId="9" xfId="4" applyFont="1" applyBorder="1" applyAlignment="1">
      <alignment horizontal="center" vertical="center"/>
    </xf>
    <xf numFmtId="0" fontId="14" fillId="0" borderId="10" xfId="4" applyFont="1" applyBorder="1" applyAlignment="1">
      <alignment horizontal="center" vertical="center"/>
    </xf>
    <xf numFmtId="0" fontId="18" fillId="0" borderId="0" xfId="2" applyFont="1" applyBorder="1" applyAlignment="1">
      <alignment horizontal="center" vertical="center" wrapText="1"/>
    </xf>
  </cellXfs>
  <cellStyles count="8">
    <cellStyle name="เครื่องหมายจุลภาค 2 2" xfId="6"/>
    <cellStyle name="จุลภาค" xfId="1" builtinId="3"/>
    <cellStyle name="จุลภาค 2 2" xfId="3"/>
    <cellStyle name="จุลภาค 2 3" xfId="5"/>
    <cellStyle name="ปกติ" xfId="0" builtinId="0"/>
    <cellStyle name="ปกติ 2 2" xfId="2"/>
    <cellStyle name="ปกติ 2 3" xfId="4"/>
    <cellStyle name="ปกติ_Shee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D1" workbookViewId="0">
      <selection activeCell="H13" sqref="H13"/>
    </sheetView>
  </sheetViews>
  <sheetFormatPr defaultRowHeight="14.25" x14ac:dyDescent="0.2"/>
  <cols>
    <col min="3" max="3" width="26.125" customWidth="1"/>
    <col min="6" max="6" width="15.25" customWidth="1"/>
    <col min="8" max="8" width="19.25" customWidth="1"/>
    <col min="11" max="11" width="14.125" bestFit="1" customWidth="1"/>
  </cols>
  <sheetData>
    <row r="1" spans="1:11" ht="21" x14ac:dyDescent="0.3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21" x14ac:dyDescent="0.35">
      <c r="A2" s="199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1" x14ac:dyDescent="0.35">
      <c r="A3" s="199" t="s">
        <v>52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21" x14ac:dyDescent="0.35">
      <c r="A4" s="1"/>
      <c r="B4" s="2"/>
      <c r="C4" s="1" t="s">
        <v>3</v>
      </c>
      <c r="D4" s="1"/>
      <c r="E4" s="1"/>
      <c r="F4" s="1"/>
      <c r="G4" s="1"/>
      <c r="H4" s="1" t="s">
        <v>4</v>
      </c>
      <c r="I4" s="1"/>
      <c r="J4" s="1"/>
      <c r="K4" s="1"/>
    </row>
    <row r="5" spans="1:11" ht="21" x14ac:dyDescent="0.35">
      <c r="A5" s="3"/>
      <c r="B5" s="4" t="s">
        <v>5</v>
      </c>
      <c r="C5" s="200" t="s">
        <v>6</v>
      </c>
      <c r="D5" s="200"/>
      <c r="E5" s="200"/>
      <c r="F5" s="200"/>
      <c r="G5" s="5" t="s">
        <v>5</v>
      </c>
      <c r="H5" s="200" t="s">
        <v>7</v>
      </c>
      <c r="I5" s="200"/>
      <c r="J5" s="200"/>
      <c r="K5" s="200"/>
    </row>
    <row r="6" spans="1:11" ht="21" x14ac:dyDescent="0.35">
      <c r="A6" s="3"/>
      <c r="B6" s="6" t="s">
        <v>8</v>
      </c>
      <c r="C6" s="7" t="s">
        <v>9</v>
      </c>
      <c r="D6" s="7" t="s">
        <v>10</v>
      </c>
      <c r="E6" s="7" t="s">
        <v>11</v>
      </c>
      <c r="F6" s="7" t="s">
        <v>12</v>
      </c>
      <c r="G6" s="8" t="s">
        <v>8</v>
      </c>
      <c r="H6" s="7" t="s">
        <v>9</v>
      </c>
      <c r="I6" s="7" t="s">
        <v>10</v>
      </c>
      <c r="J6" s="7" t="s">
        <v>11</v>
      </c>
      <c r="K6" s="7" t="s">
        <v>13</v>
      </c>
    </row>
    <row r="7" spans="1:11" ht="21" x14ac:dyDescent="0.35">
      <c r="A7" s="3"/>
      <c r="B7" s="9">
        <v>1</v>
      </c>
      <c r="C7" s="10" t="s">
        <v>14</v>
      </c>
      <c r="D7" s="11" t="s">
        <v>15</v>
      </c>
      <c r="E7" s="10">
        <v>7.184800000000001</v>
      </c>
      <c r="F7" s="12">
        <v>12176546.93</v>
      </c>
      <c r="G7" s="9">
        <v>1</v>
      </c>
      <c r="H7" s="10" t="s">
        <v>18</v>
      </c>
      <c r="I7" s="10">
        <v>24029020</v>
      </c>
      <c r="J7" s="12">
        <v>312.15780000000007</v>
      </c>
      <c r="K7" s="12">
        <v>113729525.28</v>
      </c>
    </row>
    <row r="8" spans="1:11" ht="21" x14ac:dyDescent="0.35">
      <c r="A8" s="3"/>
      <c r="B8" s="9">
        <v>2</v>
      </c>
      <c r="C8" s="10" t="s">
        <v>53</v>
      </c>
      <c r="D8" s="13" t="s">
        <v>54</v>
      </c>
      <c r="E8" s="14">
        <v>101.20099999999999</v>
      </c>
      <c r="F8" s="14">
        <v>8635689.6099999994</v>
      </c>
      <c r="G8" s="9">
        <v>2</v>
      </c>
      <c r="H8" s="10" t="s">
        <v>55</v>
      </c>
      <c r="I8" s="10">
        <v>84159019</v>
      </c>
      <c r="J8" s="12">
        <v>120.08425</v>
      </c>
      <c r="K8" s="12">
        <v>12224449.420000002</v>
      </c>
    </row>
    <row r="9" spans="1:11" ht="21" x14ac:dyDescent="0.35">
      <c r="A9" s="3"/>
      <c r="B9" s="9">
        <v>3</v>
      </c>
      <c r="C9" s="15" t="s">
        <v>17</v>
      </c>
      <c r="D9" s="16">
        <v>94036090</v>
      </c>
      <c r="E9" s="10">
        <v>887.20780000000002</v>
      </c>
      <c r="F9" s="12">
        <v>7000385.6299999999</v>
      </c>
      <c r="G9" s="9">
        <v>3</v>
      </c>
      <c r="H9" s="10" t="s">
        <v>24</v>
      </c>
      <c r="I9" s="10">
        <v>87021099</v>
      </c>
      <c r="J9" s="12">
        <v>34.530119999999997</v>
      </c>
      <c r="K9" s="12">
        <v>9104318.0599999987</v>
      </c>
    </row>
    <row r="10" spans="1:11" ht="21" x14ac:dyDescent="0.35">
      <c r="A10" s="3"/>
      <c r="B10" s="9">
        <v>4</v>
      </c>
      <c r="C10" s="10" t="s">
        <v>56</v>
      </c>
      <c r="D10" s="13" t="s">
        <v>57</v>
      </c>
      <c r="E10" s="14">
        <v>2.72</v>
      </c>
      <c r="F10" s="14">
        <v>4086328.5</v>
      </c>
      <c r="G10" s="9">
        <v>4</v>
      </c>
      <c r="H10" s="17" t="s">
        <v>27</v>
      </c>
      <c r="I10" s="10">
        <v>11071000</v>
      </c>
      <c r="J10" s="12">
        <v>594.1</v>
      </c>
      <c r="K10" s="12">
        <v>8403679.2100000009</v>
      </c>
    </row>
    <row r="11" spans="1:11" ht="21" x14ac:dyDescent="0.35">
      <c r="A11" s="3"/>
      <c r="B11" s="9">
        <v>5</v>
      </c>
      <c r="C11" s="15" t="s">
        <v>29</v>
      </c>
      <c r="D11" s="14" t="s">
        <v>30</v>
      </c>
      <c r="E11" s="14">
        <v>21.299999999999997</v>
      </c>
      <c r="F11" s="14">
        <v>3872174.62</v>
      </c>
      <c r="G11" s="9">
        <v>5</v>
      </c>
      <c r="H11" s="10" t="s">
        <v>58</v>
      </c>
      <c r="I11" s="10">
        <v>69072394</v>
      </c>
      <c r="J11" s="12">
        <v>564.23400000000004</v>
      </c>
      <c r="K11" s="12">
        <v>7301908.8799999999</v>
      </c>
    </row>
    <row r="12" spans="1:11" ht="21" x14ac:dyDescent="0.35">
      <c r="A12" s="3"/>
      <c r="B12" s="9">
        <v>6</v>
      </c>
      <c r="C12" s="15" t="s">
        <v>36</v>
      </c>
      <c r="D12" s="14" t="s">
        <v>37</v>
      </c>
      <c r="E12" s="14">
        <v>7</v>
      </c>
      <c r="F12" s="14">
        <v>635651.1</v>
      </c>
      <c r="G12" s="9">
        <v>6</v>
      </c>
      <c r="H12" s="18" t="s">
        <v>59</v>
      </c>
      <c r="I12" s="10">
        <v>73081090</v>
      </c>
      <c r="J12" s="12">
        <v>181.73</v>
      </c>
      <c r="K12" s="12">
        <v>6336702.2000000002</v>
      </c>
    </row>
    <row r="13" spans="1:11" ht="21" x14ac:dyDescent="0.35">
      <c r="A13" s="3"/>
      <c r="B13" s="9"/>
      <c r="C13" s="10"/>
      <c r="D13" s="10"/>
      <c r="E13" s="14"/>
      <c r="F13" s="14"/>
      <c r="G13" s="9">
        <v>7</v>
      </c>
      <c r="H13" s="10" t="s">
        <v>95</v>
      </c>
      <c r="I13" s="10">
        <v>40111000</v>
      </c>
      <c r="J13" s="12">
        <v>258.56015000000002</v>
      </c>
      <c r="K13" s="12">
        <v>6246510.6599999992</v>
      </c>
    </row>
    <row r="14" spans="1:11" ht="21" x14ac:dyDescent="0.35">
      <c r="A14" s="3"/>
      <c r="B14" s="9"/>
      <c r="C14" s="10"/>
      <c r="D14" s="10"/>
      <c r="E14" s="14"/>
      <c r="F14" s="14"/>
      <c r="G14" s="9">
        <v>8</v>
      </c>
      <c r="H14" s="10" t="s">
        <v>60</v>
      </c>
      <c r="I14" s="10">
        <v>87141090</v>
      </c>
      <c r="J14" s="12">
        <v>170.85</v>
      </c>
      <c r="K14" s="12">
        <v>4805474.6300000008</v>
      </c>
    </row>
    <row r="15" spans="1:11" ht="21" x14ac:dyDescent="0.35">
      <c r="A15" s="3"/>
      <c r="B15" s="9"/>
      <c r="C15" s="10"/>
      <c r="D15" s="10"/>
      <c r="E15" s="12"/>
      <c r="F15" s="12"/>
      <c r="G15" s="9">
        <v>9</v>
      </c>
      <c r="H15" s="10" t="s">
        <v>61</v>
      </c>
      <c r="I15" s="10">
        <v>73089099</v>
      </c>
      <c r="J15" s="12">
        <v>19.558</v>
      </c>
      <c r="K15" s="12">
        <v>3427850.38</v>
      </c>
    </row>
    <row r="16" spans="1:11" ht="21" x14ac:dyDescent="0.35">
      <c r="A16" s="3"/>
      <c r="B16" s="9"/>
      <c r="C16" s="10"/>
      <c r="D16" s="10"/>
      <c r="E16" s="12"/>
      <c r="F16" s="12"/>
      <c r="G16" s="9">
        <v>10</v>
      </c>
      <c r="H16" s="10" t="s">
        <v>62</v>
      </c>
      <c r="I16" s="10">
        <v>82059000</v>
      </c>
      <c r="J16" s="12">
        <v>17.60303</v>
      </c>
      <c r="K16" s="12">
        <v>2501710.31</v>
      </c>
    </row>
    <row r="17" spans="1:11" ht="21" x14ac:dyDescent="0.35">
      <c r="A17" s="3"/>
      <c r="B17" s="10"/>
      <c r="C17" s="19" t="s">
        <v>45</v>
      </c>
      <c r="D17" s="19"/>
      <c r="E17" s="20">
        <f>SUM(E7:E16)</f>
        <v>1026.6136000000001</v>
      </c>
      <c r="F17" s="20">
        <f>SUM(F7:F16)</f>
        <v>36406776.390000001</v>
      </c>
      <c r="G17" s="9"/>
      <c r="H17" s="19" t="s">
        <v>46</v>
      </c>
      <c r="I17" s="19"/>
      <c r="J17" s="21">
        <v>2273.40735</v>
      </c>
      <c r="K17" s="21">
        <v>174082129.02999997</v>
      </c>
    </row>
    <row r="18" spans="1:11" ht="21" x14ac:dyDescent="0.35">
      <c r="A18" s="3"/>
      <c r="B18" s="201" t="s">
        <v>47</v>
      </c>
      <c r="C18" s="201"/>
      <c r="D18" s="201"/>
      <c r="E18" s="12">
        <v>0</v>
      </c>
      <c r="F18" s="12">
        <v>0</v>
      </c>
      <c r="G18" s="202" t="s">
        <v>47</v>
      </c>
      <c r="H18" s="203"/>
      <c r="I18" s="203"/>
      <c r="J18" s="23">
        <v>554.65355000000011</v>
      </c>
      <c r="K18" s="23">
        <v>23358337.160000004</v>
      </c>
    </row>
    <row r="19" spans="1:11" ht="21" x14ac:dyDescent="0.35">
      <c r="A19" s="3"/>
      <c r="B19" s="24"/>
      <c r="C19" s="196" t="s">
        <v>48</v>
      </c>
      <c r="D19" s="197"/>
      <c r="E19" s="20">
        <v>1026.6099999999999</v>
      </c>
      <c r="F19" s="20">
        <v>36406776.390000001</v>
      </c>
      <c r="G19" s="25"/>
      <c r="H19" s="198" t="s">
        <v>49</v>
      </c>
      <c r="I19" s="198"/>
      <c r="J19" s="19">
        <v>2828.0608999999999</v>
      </c>
      <c r="K19" s="21">
        <v>197440466.18999997</v>
      </c>
    </row>
    <row r="20" spans="1:11" ht="21" x14ac:dyDescent="0.35">
      <c r="A20" s="3" t="s">
        <v>50</v>
      </c>
      <c r="B20" s="3"/>
      <c r="C20" s="3"/>
      <c r="D20" s="3"/>
      <c r="E20" s="3"/>
      <c r="F20" s="3"/>
      <c r="G20" s="3" t="s">
        <v>51</v>
      </c>
      <c r="H20" s="3"/>
      <c r="I20" s="3"/>
      <c r="J20" s="3"/>
      <c r="K20" s="3"/>
    </row>
  </sheetData>
  <mergeCells count="9">
    <mergeCell ref="C19:D19"/>
    <mergeCell ref="H19:I19"/>
    <mergeCell ref="A1:K1"/>
    <mergeCell ref="A2:K2"/>
    <mergeCell ref="A3:K3"/>
    <mergeCell ref="C5:F5"/>
    <mergeCell ref="H5:K5"/>
    <mergeCell ref="B18:D18"/>
    <mergeCell ref="G18:I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J7" sqref="J7:K16"/>
    </sheetView>
  </sheetViews>
  <sheetFormatPr defaultRowHeight="14.25" x14ac:dyDescent="0.2"/>
  <cols>
    <col min="1" max="1" width="0.125" customWidth="1"/>
    <col min="3" max="3" width="24.125" customWidth="1"/>
    <col min="6" max="6" width="14.875" customWidth="1"/>
    <col min="8" max="8" width="21.125" customWidth="1"/>
    <col min="11" max="11" width="16" customWidth="1"/>
  </cols>
  <sheetData>
    <row r="1" spans="1:11" ht="21" x14ac:dyDescent="0.3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21" x14ac:dyDescent="0.35">
      <c r="A2" s="199" t="s">
        <v>66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1" x14ac:dyDescent="0.35">
      <c r="A3" s="199" t="s">
        <v>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21" x14ac:dyDescent="0.35">
      <c r="A4" s="1"/>
      <c r="B4" s="2"/>
      <c r="C4" s="1" t="s">
        <v>3</v>
      </c>
      <c r="D4" s="1"/>
      <c r="E4" s="1"/>
      <c r="F4" s="1"/>
      <c r="G4" s="1"/>
      <c r="H4" s="1" t="s">
        <v>4</v>
      </c>
      <c r="I4" s="1"/>
      <c r="J4" s="1"/>
      <c r="K4" s="1"/>
    </row>
    <row r="5" spans="1:11" ht="21" x14ac:dyDescent="0.35">
      <c r="A5" s="3"/>
      <c r="B5" s="4" t="s">
        <v>5</v>
      </c>
      <c r="C5" s="200" t="s">
        <v>6</v>
      </c>
      <c r="D5" s="200"/>
      <c r="E5" s="200"/>
      <c r="F5" s="200"/>
      <c r="G5" s="5" t="s">
        <v>5</v>
      </c>
      <c r="H5" s="200" t="s">
        <v>7</v>
      </c>
      <c r="I5" s="200"/>
      <c r="J5" s="200"/>
      <c r="K5" s="200"/>
    </row>
    <row r="6" spans="1:11" ht="21" x14ac:dyDescent="0.35">
      <c r="A6" s="3"/>
      <c r="B6" s="6" t="s">
        <v>8</v>
      </c>
      <c r="C6" s="7" t="s">
        <v>9</v>
      </c>
      <c r="D6" s="7" t="s">
        <v>10</v>
      </c>
      <c r="E6" s="7" t="s">
        <v>11</v>
      </c>
      <c r="F6" s="7" t="s">
        <v>12</v>
      </c>
      <c r="G6" s="8" t="s">
        <v>8</v>
      </c>
      <c r="H6" s="7" t="s">
        <v>9</v>
      </c>
      <c r="I6" s="7" t="s">
        <v>10</v>
      </c>
      <c r="J6" s="7" t="s">
        <v>11</v>
      </c>
      <c r="K6" s="7" t="s">
        <v>13</v>
      </c>
    </row>
    <row r="7" spans="1:11" ht="21" x14ac:dyDescent="0.35">
      <c r="A7" s="3"/>
      <c r="B7" s="9">
        <v>1</v>
      </c>
      <c r="C7" s="10" t="s">
        <v>14</v>
      </c>
      <c r="D7" s="11" t="s">
        <v>15</v>
      </c>
      <c r="E7" s="10">
        <v>7.7447999999999997</v>
      </c>
      <c r="F7" s="12">
        <v>11946070.700000001</v>
      </c>
      <c r="G7" s="9">
        <v>1</v>
      </c>
      <c r="H7" s="17" t="s">
        <v>16</v>
      </c>
      <c r="I7" s="39">
        <v>73082029</v>
      </c>
      <c r="J7" s="12">
        <v>472.07556</v>
      </c>
      <c r="K7" s="12">
        <v>36737585.799999997</v>
      </c>
    </row>
    <row r="8" spans="1:11" ht="21" x14ac:dyDescent="0.35">
      <c r="A8" s="3"/>
      <c r="B8" s="9">
        <v>2</v>
      </c>
      <c r="C8" s="31" t="s">
        <v>17</v>
      </c>
      <c r="D8" s="13">
        <v>94036090</v>
      </c>
      <c r="E8" s="14">
        <v>700.42544999999996</v>
      </c>
      <c r="F8" s="14">
        <v>6394301.8600000003</v>
      </c>
      <c r="G8" s="9">
        <v>2</v>
      </c>
      <c r="H8" s="10" t="s">
        <v>18</v>
      </c>
      <c r="I8" s="39">
        <v>24022090</v>
      </c>
      <c r="J8" s="12">
        <v>80.054699999999997</v>
      </c>
      <c r="K8" s="12">
        <v>30450662.060000002</v>
      </c>
    </row>
    <row r="9" spans="1:11" ht="21" x14ac:dyDescent="0.35">
      <c r="A9" s="3"/>
      <c r="B9" s="9">
        <v>3</v>
      </c>
      <c r="C9" s="15" t="s">
        <v>19</v>
      </c>
      <c r="D9" s="16" t="s">
        <v>20</v>
      </c>
      <c r="E9" s="10">
        <v>110.4</v>
      </c>
      <c r="F9" s="12">
        <v>4141945.8</v>
      </c>
      <c r="G9" s="9">
        <v>3</v>
      </c>
      <c r="H9" s="10" t="s">
        <v>21</v>
      </c>
      <c r="I9" s="39">
        <v>76149090</v>
      </c>
      <c r="J9" s="12">
        <v>140.03800000000001</v>
      </c>
      <c r="K9" s="12">
        <v>11570832.140000001</v>
      </c>
    </row>
    <row r="10" spans="1:11" ht="21" x14ac:dyDescent="0.35">
      <c r="A10" s="3"/>
      <c r="B10" s="9">
        <v>4</v>
      </c>
      <c r="C10" s="10" t="s">
        <v>22</v>
      </c>
      <c r="D10" s="13" t="s">
        <v>23</v>
      </c>
      <c r="E10" s="14">
        <v>163.54748000000001</v>
      </c>
      <c r="F10" s="14">
        <v>3680153.04</v>
      </c>
      <c r="G10" s="9">
        <v>4</v>
      </c>
      <c r="H10" s="17" t="s">
        <v>24</v>
      </c>
      <c r="I10" s="39">
        <v>87033371</v>
      </c>
      <c r="J10" s="12">
        <v>16.294999999999998</v>
      </c>
      <c r="K10" s="12">
        <v>9396564.25</v>
      </c>
    </row>
    <row r="11" spans="1:11" ht="21" x14ac:dyDescent="0.35">
      <c r="A11" s="3"/>
      <c r="B11" s="9">
        <v>5</v>
      </c>
      <c r="C11" s="32" t="s">
        <v>25</v>
      </c>
      <c r="D11" s="14" t="s">
        <v>26</v>
      </c>
      <c r="E11" s="14">
        <v>4.5796000000000001</v>
      </c>
      <c r="F11" s="14">
        <v>3354504.88</v>
      </c>
      <c r="G11" s="9">
        <v>5</v>
      </c>
      <c r="H11" s="10" t="s">
        <v>27</v>
      </c>
      <c r="I11" s="39">
        <v>11071000</v>
      </c>
      <c r="J11" s="12">
        <v>655.17000000000007</v>
      </c>
      <c r="K11" s="12">
        <v>8760836.3900000006</v>
      </c>
    </row>
    <row r="12" spans="1:11" ht="21" x14ac:dyDescent="0.35">
      <c r="A12" s="3"/>
      <c r="B12" s="9">
        <v>6</v>
      </c>
      <c r="C12" s="15" t="s">
        <v>29</v>
      </c>
      <c r="D12" s="14" t="s">
        <v>30</v>
      </c>
      <c r="E12" s="14">
        <v>14.2165</v>
      </c>
      <c r="F12" s="14">
        <v>1878151.27</v>
      </c>
      <c r="G12" s="9">
        <v>6</v>
      </c>
      <c r="H12" s="18" t="s">
        <v>31</v>
      </c>
      <c r="I12" s="39">
        <v>89039900</v>
      </c>
      <c r="J12" s="12">
        <v>7.6950000000000003</v>
      </c>
      <c r="K12" s="12">
        <v>8589663.5999999996</v>
      </c>
    </row>
    <row r="13" spans="1:11" ht="21" x14ac:dyDescent="0.35">
      <c r="A13" s="3"/>
      <c r="B13" s="22">
        <v>7</v>
      </c>
      <c r="C13" s="10" t="s">
        <v>32</v>
      </c>
      <c r="D13" s="10" t="s">
        <v>33</v>
      </c>
      <c r="E13" s="14">
        <v>23.367999999999999</v>
      </c>
      <c r="F13" s="14">
        <v>792350.78</v>
      </c>
      <c r="G13" s="9">
        <v>7</v>
      </c>
      <c r="H13" s="10" t="s">
        <v>34</v>
      </c>
      <c r="I13" s="39">
        <v>40111000</v>
      </c>
      <c r="J13" s="12">
        <v>134.24664000000001</v>
      </c>
      <c r="K13" s="12">
        <v>8009604.8200000003</v>
      </c>
    </row>
    <row r="14" spans="1:11" ht="21" x14ac:dyDescent="0.35">
      <c r="A14" s="3"/>
      <c r="B14" s="22">
        <v>8</v>
      </c>
      <c r="C14" s="10" t="s">
        <v>36</v>
      </c>
      <c r="D14" s="10" t="s">
        <v>37</v>
      </c>
      <c r="E14" s="14">
        <v>7.9386000000000001</v>
      </c>
      <c r="F14" s="14">
        <v>768519.04</v>
      </c>
      <c r="G14" s="9">
        <v>8</v>
      </c>
      <c r="H14" s="10" t="s">
        <v>38</v>
      </c>
      <c r="I14" s="39">
        <v>95049095</v>
      </c>
      <c r="J14" s="12">
        <v>3.1850000000000001</v>
      </c>
      <c r="K14" s="12">
        <v>5623122.75</v>
      </c>
    </row>
    <row r="15" spans="1:11" ht="21" x14ac:dyDescent="0.35">
      <c r="A15" s="3"/>
      <c r="B15" s="22">
        <v>9</v>
      </c>
      <c r="C15" s="10" t="s">
        <v>39</v>
      </c>
      <c r="D15" s="10" t="s">
        <v>40</v>
      </c>
      <c r="E15" s="12">
        <v>0.45500000000000002</v>
      </c>
      <c r="F15" s="12">
        <v>75035.25</v>
      </c>
      <c r="G15" s="9">
        <v>9</v>
      </c>
      <c r="H15" s="18" t="s">
        <v>41</v>
      </c>
      <c r="I15" s="39">
        <v>87142090</v>
      </c>
      <c r="J15" s="12">
        <v>184.03000000000003</v>
      </c>
      <c r="K15" s="12">
        <v>4579386.58</v>
      </c>
    </row>
    <row r="16" spans="1:11" ht="21" x14ac:dyDescent="0.35">
      <c r="A16" s="3"/>
      <c r="B16" s="22">
        <v>10</v>
      </c>
      <c r="C16" s="10" t="s">
        <v>42</v>
      </c>
      <c r="D16" s="10" t="s">
        <v>43</v>
      </c>
      <c r="E16" s="12">
        <v>26.04</v>
      </c>
      <c r="F16" s="12">
        <v>53731.09</v>
      </c>
      <c r="G16" s="9">
        <v>10</v>
      </c>
      <c r="H16" s="18" t="s">
        <v>44</v>
      </c>
      <c r="I16" s="39">
        <v>39172300</v>
      </c>
      <c r="J16" s="12">
        <v>26.905999999999999</v>
      </c>
      <c r="K16" s="12">
        <v>3677606.59</v>
      </c>
    </row>
    <row r="17" spans="1:11" ht="21" x14ac:dyDescent="0.35">
      <c r="A17" s="3"/>
      <c r="B17" s="10"/>
      <c r="C17" s="19" t="s">
        <v>45</v>
      </c>
      <c r="D17" s="19"/>
      <c r="E17" s="20">
        <v>1058.7154299999997</v>
      </c>
      <c r="F17" s="20">
        <v>33084763.710000001</v>
      </c>
      <c r="G17" s="9"/>
      <c r="H17" s="19" t="s">
        <v>46</v>
      </c>
      <c r="I17" s="19"/>
      <c r="J17" s="21">
        <v>1719.6958999999999</v>
      </c>
      <c r="K17" s="21">
        <v>127395864.98</v>
      </c>
    </row>
    <row r="18" spans="1:11" ht="21" x14ac:dyDescent="0.35">
      <c r="A18" s="3"/>
      <c r="B18" s="201" t="s">
        <v>47</v>
      </c>
      <c r="C18" s="201"/>
      <c r="D18" s="201"/>
      <c r="E18" s="12">
        <v>0</v>
      </c>
      <c r="F18" s="12">
        <v>0</v>
      </c>
      <c r="G18" s="202" t="s">
        <v>47</v>
      </c>
      <c r="H18" s="203"/>
      <c r="I18" s="203"/>
      <c r="J18" s="23">
        <v>1309.3516200000001</v>
      </c>
      <c r="K18" s="23">
        <v>39298327.900000021</v>
      </c>
    </row>
    <row r="19" spans="1:11" ht="21" x14ac:dyDescent="0.35">
      <c r="A19" s="3"/>
      <c r="B19" s="24"/>
      <c r="C19" s="196" t="s">
        <v>48</v>
      </c>
      <c r="D19" s="197"/>
      <c r="E19" s="20">
        <v>1058.7154299999997</v>
      </c>
      <c r="F19" s="20">
        <v>33084763.710000001</v>
      </c>
      <c r="G19" s="25"/>
      <c r="H19" s="198" t="s">
        <v>49</v>
      </c>
      <c r="I19" s="198"/>
      <c r="J19" s="26">
        <v>3029.0475200000001</v>
      </c>
      <c r="K19" s="21">
        <v>166694192.88000003</v>
      </c>
    </row>
    <row r="20" spans="1:11" ht="21" x14ac:dyDescent="0.35">
      <c r="A20" s="3" t="s">
        <v>63</v>
      </c>
      <c r="B20" s="3"/>
      <c r="C20" s="3"/>
      <c r="D20" s="3"/>
      <c r="E20" s="3"/>
      <c r="F20" s="3"/>
      <c r="G20" s="3" t="s">
        <v>64</v>
      </c>
      <c r="H20" s="3"/>
      <c r="I20" s="3"/>
      <c r="J20" s="3"/>
      <c r="K20" s="3"/>
    </row>
  </sheetData>
  <mergeCells count="9">
    <mergeCell ref="C19:D19"/>
    <mergeCell ref="H19:I19"/>
    <mergeCell ref="A1:K1"/>
    <mergeCell ref="A2:K2"/>
    <mergeCell ref="A3:K3"/>
    <mergeCell ref="C5:F5"/>
    <mergeCell ref="H5:K5"/>
    <mergeCell ref="B18:D18"/>
    <mergeCell ref="G18:I18"/>
  </mergeCells>
  <pageMargins left="0.27" right="0.2899999999999999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J7" sqref="J7:K16"/>
    </sheetView>
  </sheetViews>
  <sheetFormatPr defaultRowHeight="14.25" x14ac:dyDescent="0.2"/>
  <cols>
    <col min="3" max="3" width="26" bestFit="1" customWidth="1"/>
    <col min="6" max="6" width="14.125" bestFit="1" customWidth="1"/>
    <col min="8" max="8" width="26.625" bestFit="1" customWidth="1"/>
    <col min="11" max="11" width="14.125" bestFit="1" customWidth="1"/>
    <col min="13" max="13" width="9.625" bestFit="1" customWidth="1"/>
    <col min="14" max="14" width="15.375" bestFit="1" customWidth="1"/>
  </cols>
  <sheetData>
    <row r="1" spans="1:14" ht="21" x14ac:dyDescent="0.3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4" ht="21" x14ac:dyDescent="0.35">
      <c r="A2" s="199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4" ht="21" x14ac:dyDescent="0.35">
      <c r="A3" s="199" t="s">
        <v>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4" ht="21" x14ac:dyDescent="0.35">
      <c r="A4" s="1"/>
      <c r="B4" s="33"/>
      <c r="C4" s="1" t="s">
        <v>3</v>
      </c>
      <c r="D4" s="1"/>
      <c r="E4" s="1"/>
      <c r="F4" s="1"/>
      <c r="G4" s="1"/>
      <c r="H4" s="1" t="s">
        <v>4</v>
      </c>
      <c r="I4" s="1"/>
      <c r="J4" s="1"/>
      <c r="K4" s="1"/>
    </row>
    <row r="5" spans="1:14" ht="21" x14ac:dyDescent="0.35">
      <c r="A5" s="3"/>
      <c r="B5" s="4" t="s">
        <v>5</v>
      </c>
      <c r="C5" s="200" t="s">
        <v>6</v>
      </c>
      <c r="D5" s="200"/>
      <c r="E5" s="200"/>
      <c r="F5" s="200"/>
      <c r="G5" s="34" t="s">
        <v>5</v>
      </c>
      <c r="H5" s="200" t="s">
        <v>7</v>
      </c>
      <c r="I5" s="200"/>
      <c r="J5" s="200"/>
      <c r="K5" s="200"/>
    </row>
    <row r="6" spans="1:14" ht="21" x14ac:dyDescent="0.35">
      <c r="A6" s="3"/>
      <c r="B6" s="6" t="s">
        <v>8</v>
      </c>
      <c r="C6" s="7" t="s">
        <v>9</v>
      </c>
      <c r="D6" s="7" t="s">
        <v>10</v>
      </c>
      <c r="E6" s="7" t="s">
        <v>11</v>
      </c>
      <c r="F6" s="7" t="s">
        <v>12</v>
      </c>
      <c r="G6" s="8" t="s">
        <v>8</v>
      </c>
      <c r="H6" s="7" t="s">
        <v>9</v>
      </c>
      <c r="I6" s="7" t="s">
        <v>10</v>
      </c>
      <c r="J6" s="7" t="s">
        <v>11</v>
      </c>
      <c r="K6" s="7" t="s">
        <v>13</v>
      </c>
    </row>
    <row r="7" spans="1:14" ht="21" x14ac:dyDescent="0.35">
      <c r="A7" s="3"/>
      <c r="B7" s="35">
        <v>1</v>
      </c>
      <c r="C7" s="10" t="s">
        <v>53</v>
      </c>
      <c r="D7" s="11" t="s">
        <v>54</v>
      </c>
      <c r="E7" s="10">
        <v>886.49300000000005</v>
      </c>
      <c r="F7" s="12">
        <v>38704940.410000004</v>
      </c>
      <c r="G7" s="35">
        <v>1</v>
      </c>
      <c r="H7" s="10" t="s">
        <v>18</v>
      </c>
      <c r="I7" s="39">
        <v>24022090</v>
      </c>
      <c r="J7" s="12">
        <v>77.962500000000006</v>
      </c>
      <c r="K7" s="12">
        <v>28134547.559999999</v>
      </c>
    </row>
    <row r="8" spans="1:14" ht="21" x14ac:dyDescent="0.35">
      <c r="A8" s="3"/>
      <c r="B8" s="35">
        <v>2</v>
      </c>
      <c r="C8" s="10" t="s">
        <v>77</v>
      </c>
      <c r="D8" s="13" t="s">
        <v>78</v>
      </c>
      <c r="E8" s="14">
        <v>744.68375000000003</v>
      </c>
      <c r="F8" s="14">
        <v>45923010.56000001</v>
      </c>
      <c r="G8" s="35">
        <v>2</v>
      </c>
      <c r="H8" s="10" t="s">
        <v>55</v>
      </c>
      <c r="I8" s="39">
        <v>84151090</v>
      </c>
      <c r="J8" s="12">
        <v>444.40944000000002</v>
      </c>
      <c r="K8" s="12">
        <v>15411419.150000002</v>
      </c>
    </row>
    <row r="9" spans="1:14" ht="21" x14ac:dyDescent="0.35">
      <c r="A9" s="3"/>
      <c r="B9" s="35">
        <v>3</v>
      </c>
      <c r="C9" s="15" t="s">
        <v>79</v>
      </c>
      <c r="D9" s="16" t="s">
        <v>23</v>
      </c>
      <c r="E9" s="10">
        <v>316.20936</v>
      </c>
      <c r="F9" s="12">
        <v>8587097.7400000002</v>
      </c>
      <c r="G9" s="35">
        <v>3</v>
      </c>
      <c r="H9" s="10" t="s">
        <v>24</v>
      </c>
      <c r="I9" s="39">
        <v>87033371</v>
      </c>
      <c r="J9" s="12">
        <v>17.61</v>
      </c>
      <c r="K9" s="12">
        <v>11103105.810000001</v>
      </c>
    </row>
    <row r="10" spans="1:14" ht="21" x14ac:dyDescent="0.35">
      <c r="A10" s="3"/>
      <c r="B10" s="35">
        <v>4</v>
      </c>
      <c r="C10" s="10" t="s">
        <v>19</v>
      </c>
      <c r="D10" s="13" t="s">
        <v>20</v>
      </c>
      <c r="E10" s="14">
        <v>183.898</v>
      </c>
      <c r="F10" s="14">
        <v>5643445.3799999999</v>
      </c>
      <c r="G10" s="35">
        <v>4</v>
      </c>
      <c r="H10" s="17" t="s">
        <v>27</v>
      </c>
      <c r="I10" s="39">
        <v>11071000</v>
      </c>
      <c r="J10" s="12">
        <v>131.37820000000002</v>
      </c>
      <c r="K10" s="12">
        <v>10236646.52</v>
      </c>
    </row>
    <row r="11" spans="1:14" ht="21" x14ac:dyDescent="0.35">
      <c r="A11" s="3"/>
      <c r="B11" s="35">
        <v>5</v>
      </c>
      <c r="C11" s="15" t="s">
        <v>32</v>
      </c>
      <c r="D11" s="14" t="s">
        <v>33</v>
      </c>
      <c r="E11" s="14">
        <v>155.59423999999999</v>
      </c>
      <c r="F11" s="14">
        <v>4246241.9300000006</v>
      </c>
      <c r="G11" s="35">
        <v>5</v>
      </c>
      <c r="H11" s="10" t="s">
        <v>72</v>
      </c>
      <c r="I11" s="39">
        <v>73082029</v>
      </c>
      <c r="J11" s="12">
        <v>228.58500000000001</v>
      </c>
      <c r="K11" s="12">
        <v>9282097.9199999999</v>
      </c>
    </row>
    <row r="12" spans="1:14" ht="21" x14ac:dyDescent="0.35">
      <c r="A12" s="3"/>
      <c r="B12" s="35">
        <v>6</v>
      </c>
      <c r="C12" s="15" t="s">
        <v>80</v>
      </c>
      <c r="D12" s="14" t="s">
        <v>81</v>
      </c>
      <c r="E12" s="14">
        <v>95.25</v>
      </c>
      <c r="F12" s="14">
        <v>1407806.23</v>
      </c>
      <c r="G12" s="35">
        <v>6</v>
      </c>
      <c r="H12" s="18" t="s">
        <v>73</v>
      </c>
      <c r="I12" s="39">
        <v>73089099</v>
      </c>
      <c r="J12" s="12">
        <v>126.17099999999999</v>
      </c>
      <c r="K12" s="12">
        <v>9228927.3499999996</v>
      </c>
      <c r="M12" s="23">
        <v>554.65355</v>
      </c>
      <c r="N12" s="23">
        <v>23358337.160000004</v>
      </c>
    </row>
    <row r="13" spans="1:14" ht="21" x14ac:dyDescent="0.35">
      <c r="A13" s="3"/>
      <c r="B13" s="35">
        <v>7</v>
      </c>
      <c r="C13" s="10" t="s">
        <v>70</v>
      </c>
      <c r="D13" s="10" t="s">
        <v>71</v>
      </c>
      <c r="E13" s="14">
        <v>89.408000000000001</v>
      </c>
      <c r="F13" s="14">
        <v>2406064.3199999998</v>
      </c>
      <c r="G13" s="35">
        <v>7</v>
      </c>
      <c r="H13" s="10" t="s">
        <v>74</v>
      </c>
      <c r="I13" s="39">
        <v>84089099</v>
      </c>
      <c r="J13" s="12">
        <v>118.10741</v>
      </c>
      <c r="K13" s="12">
        <v>7727468.3199999994</v>
      </c>
      <c r="M13" s="23">
        <v>1309.3516200000001</v>
      </c>
      <c r="N13" s="23">
        <v>39298327.900000021</v>
      </c>
    </row>
    <row r="14" spans="1:14" ht="21" x14ac:dyDescent="0.35">
      <c r="A14" s="3"/>
      <c r="B14" s="35">
        <v>8</v>
      </c>
      <c r="C14" s="10" t="s">
        <v>42</v>
      </c>
      <c r="D14" s="10" t="s">
        <v>43</v>
      </c>
      <c r="E14" s="14">
        <v>52.08</v>
      </c>
      <c r="F14" s="14">
        <v>107179.22</v>
      </c>
      <c r="G14" s="35">
        <v>8</v>
      </c>
      <c r="H14" s="30" t="s">
        <v>75</v>
      </c>
      <c r="I14" s="39">
        <v>40112090</v>
      </c>
      <c r="J14" s="12">
        <v>43.067540000000001</v>
      </c>
      <c r="K14" s="12">
        <v>6080762.5</v>
      </c>
      <c r="M14" s="23">
        <v>1857.3003699999999</v>
      </c>
      <c r="N14" s="23">
        <v>48344533.190000013</v>
      </c>
    </row>
    <row r="15" spans="1:14" ht="21" x14ac:dyDescent="0.35">
      <c r="A15" s="3"/>
      <c r="B15" s="35">
        <v>9</v>
      </c>
      <c r="C15" s="10" t="s">
        <v>82</v>
      </c>
      <c r="D15" s="10" t="s">
        <v>83</v>
      </c>
      <c r="E15" s="12">
        <v>11.936950000000001</v>
      </c>
      <c r="F15" s="12">
        <v>72227.56</v>
      </c>
      <c r="G15" s="35">
        <v>9</v>
      </c>
      <c r="H15" s="10" t="s">
        <v>58</v>
      </c>
      <c r="I15" s="10">
        <v>69072394</v>
      </c>
      <c r="J15" s="12">
        <v>410.95000000000005</v>
      </c>
      <c r="K15" s="12">
        <v>5950678.5700000003</v>
      </c>
      <c r="M15" s="23">
        <v>839.40851999999984</v>
      </c>
      <c r="N15" s="23">
        <v>24126517.350000001</v>
      </c>
    </row>
    <row r="16" spans="1:14" ht="21" x14ac:dyDescent="0.35">
      <c r="A16" s="3"/>
      <c r="B16" s="35">
        <v>10</v>
      </c>
      <c r="C16" s="10" t="s">
        <v>14</v>
      </c>
      <c r="D16" s="10" t="s">
        <v>15</v>
      </c>
      <c r="E16" s="12">
        <v>7.632200000000001</v>
      </c>
      <c r="F16" s="12">
        <v>11793648.710000001</v>
      </c>
      <c r="G16" s="35">
        <v>10</v>
      </c>
      <c r="H16" s="10" t="s">
        <v>59</v>
      </c>
      <c r="I16" s="10">
        <v>73081090</v>
      </c>
      <c r="J16" s="12">
        <v>14.41234</v>
      </c>
      <c r="K16" s="12">
        <v>5162886.9400000004</v>
      </c>
      <c r="M16" s="37">
        <f>SUM(M12:M15)</f>
        <v>4560.7140600000002</v>
      </c>
      <c r="N16" s="37">
        <f>SUM(N12:N15)</f>
        <v>135127715.60000002</v>
      </c>
    </row>
    <row r="17" spans="1:11" ht="21" x14ac:dyDescent="0.35">
      <c r="A17" s="3"/>
      <c r="B17" s="10"/>
      <c r="C17" s="19" t="s">
        <v>45</v>
      </c>
      <c r="D17" s="19"/>
      <c r="E17" s="20">
        <f>SUM(E7:E16)</f>
        <v>2543.1854999999996</v>
      </c>
      <c r="F17" s="20">
        <f>SUM(F7:F16)</f>
        <v>118891662.06</v>
      </c>
      <c r="G17" s="35"/>
      <c r="H17" s="19" t="s">
        <v>46</v>
      </c>
      <c r="I17" s="19"/>
      <c r="J17" s="21">
        <f>SUM(J7:J16)</f>
        <v>1612.6534300000003</v>
      </c>
      <c r="K17" s="21">
        <f>SUM(K7:K16)</f>
        <v>108318540.63999999</v>
      </c>
    </row>
    <row r="18" spans="1:11" ht="21" x14ac:dyDescent="0.35">
      <c r="A18" s="3"/>
      <c r="B18" s="201" t="s">
        <v>47</v>
      </c>
      <c r="C18" s="201"/>
      <c r="D18" s="201"/>
      <c r="E18" s="12">
        <v>6.3104000000000005</v>
      </c>
      <c r="F18" s="12">
        <v>3065002.41</v>
      </c>
      <c r="G18" s="202" t="s">
        <v>47</v>
      </c>
      <c r="H18" s="203"/>
      <c r="I18" s="203"/>
      <c r="J18" s="23">
        <v>1857.3003699999999</v>
      </c>
      <c r="K18" s="23">
        <v>48344533.190000013</v>
      </c>
    </row>
    <row r="19" spans="1:11" ht="21" x14ac:dyDescent="0.35">
      <c r="A19" s="3"/>
      <c r="B19" s="24"/>
      <c r="C19" s="196" t="s">
        <v>48</v>
      </c>
      <c r="D19" s="197"/>
      <c r="E19" s="20">
        <v>2549.4958999999994</v>
      </c>
      <c r="F19" s="20">
        <v>121956664.47</v>
      </c>
      <c r="G19" s="25"/>
      <c r="H19" s="198" t="s">
        <v>49</v>
      </c>
      <c r="I19" s="198"/>
      <c r="J19" s="26">
        <v>3469.9538000000016</v>
      </c>
      <c r="K19" s="21">
        <v>156663073.82999992</v>
      </c>
    </row>
    <row r="20" spans="1:11" ht="21" x14ac:dyDescent="0.35">
      <c r="A20" s="3" t="s">
        <v>84</v>
      </c>
      <c r="B20" s="3"/>
      <c r="C20" s="3"/>
      <c r="D20" s="3"/>
      <c r="E20" s="3"/>
      <c r="F20" s="3"/>
      <c r="G20" s="3" t="s">
        <v>85</v>
      </c>
      <c r="H20" s="3"/>
      <c r="I20" s="3"/>
      <c r="J20" s="29"/>
      <c r="K20" s="29"/>
    </row>
  </sheetData>
  <mergeCells count="9">
    <mergeCell ref="C19:D19"/>
    <mergeCell ref="H19:I19"/>
    <mergeCell ref="A1:K1"/>
    <mergeCell ref="A2:K2"/>
    <mergeCell ref="A3:K3"/>
    <mergeCell ref="C5:F5"/>
    <mergeCell ref="H5:K5"/>
    <mergeCell ref="B18:D18"/>
    <mergeCell ref="G18:I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I8" sqref="I8"/>
    </sheetView>
  </sheetViews>
  <sheetFormatPr defaultRowHeight="14.25" x14ac:dyDescent="0.2"/>
  <cols>
    <col min="1" max="1" width="3.25" customWidth="1"/>
    <col min="2" max="2" width="6.375" customWidth="1"/>
    <col min="3" max="3" width="24.875" customWidth="1"/>
    <col min="6" max="6" width="13.125" bestFit="1" customWidth="1"/>
    <col min="7" max="7" width="7.25" customWidth="1"/>
    <col min="8" max="8" width="26.375" customWidth="1"/>
    <col min="10" max="10" width="10.75" customWidth="1"/>
    <col min="11" max="11" width="14.125" bestFit="1" customWidth="1"/>
  </cols>
  <sheetData>
    <row r="1" spans="1:11" ht="21" x14ac:dyDescent="0.3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21" x14ac:dyDescent="0.35">
      <c r="A2" s="199" t="s">
        <v>65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1" x14ac:dyDescent="0.35">
      <c r="A3" s="199" t="s">
        <v>69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21" x14ac:dyDescent="0.35">
      <c r="A4" s="1"/>
      <c r="B4" s="2"/>
      <c r="C4" s="1" t="s">
        <v>3</v>
      </c>
      <c r="D4" s="1"/>
      <c r="E4" s="1"/>
      <c r="F4" s="1"/>
      <c r="G4" s="1"/>
      <c r="H4" s="1" t="s">
        <v>4</v>
      </c>
      <c r="I4" s="1"/>
      <c r="J4" s="1"/>
      <c r="K4" s="1"/>
    </row>
    <row r="5" spans="1:11" ht="21" x14ac:dyDescent="0.35">
      <c r="A5" s="3"/>
      <c r="B5" s="4" t="s">
        <v>5</v>
      </c>
      <c r="C5" s="200" t="s">
        <v>6</v>
      </c>
      <c r="D5" s="200"/>
      <c r="E5" s="200"/>
      <c r="F5" s="200"/>
      <c r="G5" s="5" t="s">
        <v>5</v>
      </c>
      <c r="H5" s="200" t="s">
        <v>7</v>
      </c>
      <c r="I5" s="200"/>
      <c r="J5" s="200"/>
      <c r="K5" s="200"/>
    </row>
    <row r="6" spans="1:11" ht="21" x14ac:dyDescent="0.35">
      <c r="A6" s="3"/>
      <c r="B6" s="6" t="s">
        <v>8</v>
      </c>
      <c r="C6" s="7" t="s">
        <v>9</v>
      </c>
      <c r="D6" s="7" t="s">
        <v>10</v>
      </c>
      <c r="E6" s="7" t="s">
        <v>11</v>
      </c>
      <c r="F6" s="7" t="s">
        <v>12</v>
      </c>
      <c r="G6" s="8" t="s">
        <v>8</v>
      </c>
      <c r="H6" s="7" t="s">
        <v>9</v>
      </c>
      <c r="I6" s="7" t="s">
        <v>10</v>
      </c>
      <c r="J6" s="7" t="s">
        <v>11</v>
      </c>
      <c r="K6" s="7" t="s">
        <v>13</v>
      </c>
    </row>
    <row r="7" spans="1:11" ht="21" x14ac:dyDescent="0.35">
      <c r="A7" s="3"/>
      <c r="B7" s="9">
        <v>1</v>
      </c>
      <c r="C7" s="10" t="s">
        <v>14</v>
      </c>
      <c r="D7" s="11" t="s">
        <v>15</v>
      </c>
      <c r="E7" s="10">
        <v>14.929600000000001</v>
      </c>
      <c r="F7" s="12">
        <v>24122617.630000003</v>
      </c>
      <c r="G7" s="9">
        <v>1</v>
      </c>
      <c r="H7" s="10" t="s">
        <v>18</v>
      </c>
      <c r="I7" s="10">
        <v>24029020</v>
      </c>
      <c r="J7" s="12">
        <v>312.15780000000007</v>
      </c>
      <c r="K7" s="12">
        <v>113729525.28</v>
      </c>
    </row>
    <row r="8" spans="1:11" ht="21" x14ac:dyDescent="0.35">
      <c r="A8" s="3"/>
      <c r="B8" s="9">
        <v>2</v>
      </c>
      <c r="C8" s="30" t="s">
        <v>17</v>
      </c>
      <c r="D8" s="13">
        <v>94036090</v>
      </c>
      <c r="E8" s="14">
        <v>1587.6332499999999</v>
      </c>
      <c r="F8" s="14">
        <v>13394687.49</v>
      </c>
      <c r="G8" s="9">
        <v>2</v>
      </c>
      <c r="H8" s="10" t="s">
        <v>55</v>
      </c>
      <c r="I8" s="10">
        <v>84159019</v>
      </c>
      <c r="J8" s="12">
        <v>120.08425</v>
      </c>
      <c r="K8" s="12">
        <v>12224449.420000002</v>
      </c>
    </row>
    <row r="9" spans="1:11" ht="21" x14ac:dyDescent="0.35">
      <c r="A9" s="3"/>
      <c r="B9" s="9">
        <v>3</v>
      </c>
      <c r="C9" s="27" t="s">
        <v>53</v>
      </c>
      <c r="D9" s="28" t="s">
        <v>54</v>
      </c>
      <c r="E9" s="10">
        <v>101.20099999999999</v>
      </c>
      <c r="F9" s="12">
        <v>8635689.6099999994</v>
      </c>
      <c r="G9" s="9">
        <v>3</v>
      </c>
      <c r="H9" s="10" t="s">
        <v>24</v>
      </c>
      <c r="I9" s="10">
        <v>87021099</v>
      </c>
      <c r="J9" s="12">
        <v>34.530119999999997</v>
      </c>
      <c r="K9" s="12">
        <v>9104318.0599999987</v>
      </c>
    </row>
    <row r="10" spans="1:11" ht="21" x14ac:dyDescent="0.35">
      <c r="A10" s="3"/>
      <c r="B10" s="9">
        <v>4</v>
      </c>
      <c r="C10" s="10" t="s">
        <v>29</v>
      </c>
      <c r="D10" s="13" t="s">
        <v>30</v>
      </c>
      <c r="E10" s="14">
        <v>35.516499999999994</v>
      </c>
      <c r="F10" s="14">
        <v>5750325.8900000006</v>
      </c>
      <c r="G10" s="9">
        <v>4</v>
      </c>
      <c r="H10" s="17" t="s">
        <v>27</v>
      </c>
      <c r="I10" s="10">
        <v>11071000</v>
      </c>
      <c r="J10" s="12">
        <v>594.1</v>
      </c>
      <c r="K10" s="12">
        <v>8403679.2100000009</v>
      </c>
    </row>
    <row r="11" spans="1:11" ht="21" x14ac:dyDescent="0.35">
      <c r="A11" s="3"/>
      <c r="B11" s="9">
        <v>5</v>
      </c>
      <c r="C11" s="15" t="s">
        <v>19</v>
      </c>
      <c r="D11" s="14" t="s">
        <v>20</v>
      </c>
      <c r="E11" s="14">
        <v>110.4</v>
      </c>
      <c r="F11" s="14">
        <v>4141945.8</v>
      </c>
      <c r="G11" s="9">
        <v>5</v>
      </c>
      <c r="H11" s="10" t="s">
        <v>58</v>
      </c>
      <c r="I11" s="10">
        <v>69072394</v>
      </c>
      <c r="J11" s="12">
        <v>564.23400000000004</v>
      </c>
      <c r="K11" s="12">
        <v>7301908.8799999999</v>
      </c>
    </row>
    <row r="12" spans="1:11" ht="21" x14ac:dyDescent="0.35">
      <c r="A12" s="3"/>
      <c r="B12" s="9">
        <v>6</v>
      </c>
      <c r="C12" s="15" t="s">
        <v>56</v>
      </c>
      <c r="D12" s="14" t="s">
        <v>57</v>
      </c>
      <c r="E12" s="14">
        <v>2.72</v>
      </c>
      <c r="F12" s="14">
        <v>4086328.5</v>
      </c>
      <c r="G12" s="9">
        <v>6</v>
      </c>
      <c r="H12" s="18" t="s">
        <v>59</v>
      </c>
      <c r="I12" s="10">
        <v>73081090</v>
      </c>
      <c r="J12" s="12">
        <v>181.73</v>
      </c>
      <c r="K12" s="12">
        <v>6336702.2000000002</v>
      </c>
    </row>
    <row r="13" spans="1:11" ht="21" x14ac:dyDescent="0.35">
      <c r="A13" s="3"/>
      <c r="B13" s="22">
        <v>7</v>
      </c>
      <c r="C13" s="10" t="s">
        <v>22</v>
      </c>
      <c r="D13" s="10" t="s">
        <v>23</v>
      </c>
      <c r="E13" s="14">
        <v>163.54748000000001</v>
      </c>
      <c r="F13" s="14">
        <v>3680153.04</v>
      </c>
      <c r="G13" s="9">
        <v>7</v>
      </c>
      <c r="H13" s="10" t="s">
        <v>34</v>
      </c>
      <c r="I13" s="10">
        <v>40111000</v>
      </c>
      <c r="J13" s="12">
        <v>258.56015000000002</v>
      </c>
      <c r="K13" s="12">
        <v>6246510.6599999992</v>
      </c>
    </row>
    <row r="14" spans="1:11" ht="21" x14ac:dyDescent="0.35">
      <c r="A14" s="3"/>
      <c r="B14" s="22">
        <v>8</v>
      </c>
      <c r="C14" s="10" t="s">
        <v>25</v>
      </c>
      <c r="D14" s="10" t="s">
        <v>26</v>
      </c>
      <c r="E14" s="14">
        <v>4.5796000000000001</v>
      </c>
      <c r="F14" s="14">
        <v>3354504.88</v>
      </c>
      <c r="G14" s="9">
        <v>8</v>
      </c>
      <c r="H14" s="31" t="s">
        <v>60</v>
      </c>
      <c r="I14" s="10">
        <v>87141090</v>
      </c>
      <c r="J14" s="12">
        <v>170.85</v>
      </c>
      <c r="K14" s="12">
        <v>4805474.6300000008</v>
      </c>
    </row>
    <row r="15" spans="1:11" ht="21" x14ac:dyDescent="0.35">
      <c r="A15" s="3"/>
      <c r="B15" s="22">
        <v>9</v>
      </c>
      <c r="C15" s="10" t="s">
        <v>36</v>
      </c>
      <c r="D15" s="10" t="s">
        <v>37</v>
      </c>
      <c r="E15" s="12">
        <v>14.938600000000001</v>
      </c>
      <c r="F15" s="12">
        <v>1404170.1400000001</v>
      </c>
      <c r="G15" s="9">
        <v>9</v>
      </c>
      <c r="H15" s="10" t="s">
        <v>61</v>
      </c>
      <c r="I15" s="10">
        <v>73089099</v>
      </c>
      <c r="J15" s="12">
        <v>19.558</v>
      </c>
      <c r="K15" s="12">
        <v>3427850.38</v>
      </c>
    </row>
    <row r="16" spans="1:11" ht="21" x14ac:dyDescent="0.35">
      <c r="A16" s="3"/>
      <c r="B16" s="22">
        <v>10</v>
      </c>
      <c r="C16" s="10" t="s">
        <v>32</v>
      </c>
      <c r="D16" s="10" t="s">
        <v>33</v>
      </c>
      <c r="E16" s="12">
        <v>23.367999999999999</v>
      </c>
      <c r="F16" s="12">
        <v>792350.78</v>
      </c>
      <c r="G16" s="9">
        <v>10</v>
      </c>
      <c r="H16" s="10" t="s">
        <v>62</v>
      </c>
      <c r="I16" s="10">
        <v>82059000</v>
      </c>
      <c r="J16" s="12">
        <v>17.60303</v>
      </c>
      <c r="K16" s="12">
        <v>2501710.31</v>
      </c>
    </row>
    <row r="17" spans="1:11" ht="21" x14ac:dyDescent="0.35">
      <c r="A17" s="3"/>
      <c r="B17" s="10"/>
      <c r="C17" s="19" t="s">
        <v>45</v>
      </c>
      <c r="D17" s="19"/>
      <c r="E17" s="20">
        <f>SUM(E7:E16)</f>
        <v>2058.83403</v>
      </c>
      <c r="F17" s="20">
        <f>SUM(F7:F16)</f>
        <v>69362773.760000005</v>
      </c>
      <c r="G17" s="9"/>
      <c r="H17" s="19" t="s">
        <v>46</v>
      </c>
      <c r="I17" s="19"/>
      <c r="J17" s="21">
        <v>3744.12122</v>
      </c>
      <c r="K17" s="21">
        <v>279911001.77999997</v>
      </c>
    </row>
    <row r="18" spans="1:11" ht="21" x14ac:dyDescent="0.35">
      <c r="A18" s="3"/>
      <c r="B18" s="201" t="s">
        <v>47</v>
      </c>
      <c r="C18" s="201"/>
      <c r="D18" s="201"/>
      <c r="E18" s="12">
        <v>26.494999999999997</v>
      </c>
      <c r="F18" s="12">
        <v>128766.34</v>
      </c>
      <c r="G18" s="202" t="s">
        <v>47</v>
      </c>
      <c r="H18" s="203"/>
      <c r="I18" s="203"/>
      <c r="J18" s="23">
        <v>266.58506</v>
      </c>
      <c r="K18" s="23">
        <v>24068702.539999995</v>
      </c>
    </row>
    <row r="19" spans="1:11" ht="21" x14ac:dyDescent="0.35">
      <c r="A19" s="3"/>
      <c r="B19" s="24"/>
      <c r="C19" s="196" t="s">
        <v>48</v>
      </c>
      <c r="D19" s="197"/>
      <c r="E19" s="20">
        <v>2085.3290299999999</v>
      </c>
      <c r="F19" s="20">
        <v>69491540.100000009</v>
      </c>
      <c r="G19" s="25"/>
      <c r="H19" s="198" t="s">
        <v>49</v>
      </c>
      <c r="I19" s="198"/>
      <c r="J19" s="21">
        <v>4010.7062800000003</v>
      </c>
      <c r="K19" s="21">
        <v>303979704.31999993</v>
      </c>
    </row>
    <row r="20" spans="1:11" ht="21" x14ac:dyDescent="0.35">
      <c r="A20" s="3" t="s">
        <v>67</v>
      </c>
      <c r="B20" s="3"/>
      <c r="C20" s="3"/>
      <c r="D20" s="3"/>
      <c r="E20" s="3"/>
      <c r="F20" s="3"/>
      <c r="G20" s="3" t="s">
        <v>68</v>
      </c>
      <c r="H20" s="3"/>
      <c r="I20" s="3"/>
      <c r="J20" s="29"/>
      <c r="K20" s="29"/>
    </row>
  </sheetData>
  <mergeCells count="9">
    <mergeCell ref="C19:D19"/>
    <mergeCell ref="H19:I19"/>
    <mergeCell ref="A1:K1"/>
    <mergeCell ref="A2:K2"/>
    <mergeCell ref="A3:K3"/>
    <mergeCell ref="C5:F5"/>
    <mergeCell ref="H5:K5"/>
    <mergeCell ref="B18:D18"/>
    <mergeCell ref="G18:I18"/>
  </mergeCells>
  <pageMargins left="0.27" right="0.22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10" workbookViewId="0">
      <selection activeCell="I10" sqref="I10"/>
    </sheetView>
  </sheetViews>
  <sheetFormatPr defaultRowHeight="14.25" x14ac:dyDescent="0.2"/>
  <cols>
    <col min="1" max="1" width="1.125" customWidth="1"/>
    <col min="2" max="2" width="7.125" customWidth="1"/>
    <col min="3" max="3" width="24.375" customWidth="1"/>
    <col min="6" max="6" width="14.125" bestFit="1" customWidth="1"/>
    <col min="7" max="7" width="8.125" customWidth="1"/>
    <col min="8" max="8" width="28.25" customWidth="1"/>
    <col min="11" max="11" width="14.125" bestFit="1" customWidth="1"/>
  </cols>
  <sheetData>
    <row r="1" spans="1:11" ht="21" x14ac:dyDescent="0.3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21" x14ac:dyDescent="0.35">
      <c r="A2" s="199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1" x14ac:dyDescent="0.35">
      <c r="A3" s="199" t="s">
        <v>97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21" x14ac:dyDescent="0.35">
      <c r="A4" s="1"/>
      <c r="B4" s="44"/>
      <c r="C4" s="1" t="s">
        <v>3</v>
      </c>
      <c r="D4" s="1"/>
      <c r="E4" s="1"/>
      <c r="F4" s="1"/>
      <c r="G4" s="1"/>
      <c r="H4" s="1" t="s">
        <v>4</v>
      </c>
      <c r="I4" s="1"/>
      <c r="J4" s="1"/>
      <c r="K4" s="1"/>
    </row>
    <row r="5" spans="1:11" ht="21" x14ac:dyDescent="0.35">
      <c r="A5" s="3"/>
      <c r="B5" s="4" t="s">
        <v>5</v>
      </c>
      <c r="C5" s="200" t="s">
        <v>6</v>
      </c>
      <c r="D5" s="200"/>
      <c r="E5" s="200"/>
      <c r="F5" s="200"/>
      <c r="G5" s="45" t="s">
        <v>5</v>
      </c>
      <c r="H5" s="200" t="s">
        <v>7</v>
      </c>
      <c r="I5" s="200"/>
      <c r="J5" s="200"/>
      <c r="K5" s="200"/>
    </row>
    <row r="6" spans="1:11" ht="21" x14ac:dyDescent="0.35">
      <c r="A6" s="3"/>
      <c r="B6" s="6" t="s">
        <v>8</v>
      </c>
      <c r="C6" s="7" t="s">
        <v>9</v>
      </c>
      <c r="D6" s="7" t="s">
        <v>10</v>
      </c>
      <c r="E6" s="7" t="s">
        <v>11</v>
      </c>
      <c r="F6" s="7" t="s">
        <v>12</v>
      </c>
      <c r="G6" s="8" t="s">
        <v>8</v>
      </c>
      <c r="H6" s="7" t="s">
        <v>9</v>
      </c>
      <c r="I6" s="7" t="s">
        <v>10</v>
      </c>
      <c r="J6" s="7" t="s">
        <v>11</v>
      </c>
      <c r="K6" s="7" t="s">
        <v>13</v>
      </c>
    </row>
    <row r="7" spans="1:11" ht="21" x14ac:dyDescent="0.35">
      <c r="A7" s="3"/>
      <c r="B7" s="46">
        <v>1</v>
      </c>
      <c r="C7" s="10" t="s">
        <v>32</v>
      </c>
      <c r="D7" s="10" t="s">
        <v>33</v>
      </c>
      <c r="E7" s="12">
        <v>6536.4031999999997</v>
      </c>
      <c r="F7" s="12">
        <v>221432007</v>
      </c>
      <c r="G7" s="46">
        <v>1</v>
      </c>
      <c r="H7" s="10" t="s">
        <v>18</v>
      </c>
      <c r="I7" s="11">
        <v>24022090</v>
      </c>
      <c r="J7" s="12">
        <v>157.81589000000002</v>
      </c>
      <c r="K7" s="12">
        <v>60898381.5</v>
      </c>
    </row>
    <row r="8" spans="1:11" ht="21" x14ac:dyDescent="0.35">
      <c r="A8" s="3"/>
      <c r="B8" s="46">
        <v>2</v>
      </c>
      <c r="C8" s="10" t="s">
        <v>53</v>
      </c>
      <c r="D8" s="13" t="s">
        <v>54</v>
      </c>
      <c r="E8" s="12">
        <v>1458.7995999999998</v>
      </c>
      <c r="F8" s="12">
        <v>86455178.75</v>
      </c>
      <c r="G8" s="46">
        <v>2</v>
      </c>
      <c r="H8" s="10" t="s">
        <v>98</v>
      </c>
      <c r="I8" s="10" t="s">
        <v>99</v>
      </c>
      <c r="J8" s="12">
        <v>267.10500000000002</v>
      </c>
      <c r="K8" s="12">
        <v>36706588.369999997</v>
      </c>
    </row>
    <row r="9" spans="1:11" ht="21" x14ac:dyDescent="0.35">
      <c r="A9" s="3"/>
      <c r="B9" s="46">
        <v>3</v>
      </c>
      <c r="C9" s="10" t="s">
        <v>14</v>
      </c>
      <c r="D9" s="10" t="s">
        <v>15</v>
      </c>
      <c r="E9" s="12">
        <v>8.2211999999999996</v>
      </c>
      <c r="F9" s="12">
        <v>12374502.800000001</v>
      </c>
      <c r="G9" s="46">
        <v>3</v>
      </c>
      <c r="H9" s="10" t="s">
        <v>100</v>
      </c>
      <c r="I9" s="10" t="s">
        <v>93</v>
      </c>
      <c r="J9" s="12">
        <v>20</v>
      </c>
      <c r="K9" s="12">
        <v>12759600</v>
      </c>
    </row>
    <row r="10" spans="1:11" ht="21" x14ac:dyDescent="0.35">
      <c r="A10" s="3"/>
      <c r="B10" s="46">
        <v>4</v>
      </c>
      <c r="C10" s="10" t="s">
        <v>88</v>
      </c>
      <c r="D10" s="10" t="s">
        <v>89</v>
      </c>
      <c r="E10" s="12">
        <v>1.9677</v>
      </c>
      <c r="F10" s="12">
        <v>7880634.9699999997</v>
      </c>
      <c r="G10" s="46">
        <v>4</v>
      </c>
      <c r="H10" s="10" t="s">
        <v>101</v>
      </c>
      <c r="I10" s="10" t="s">
        <v>102</v>
      </c>
      <c r="J10" s="12">
        <v>66.98</v>
      </c>
      <c r="K10" s="12">
        <v>11860416.18</v>
      </c>
    </row>
    <row r="11" spans="1:11" ht="21" x14ac:dyDescent="0.35">
      <c r="A11" s="3"/>
      <c r="B11" s="46">
        <v>5</v>
      </c>
      <c r="C11" s="10" t="s">
        <v>77</v>
      </c>
      <c r="D11" s="10" t="s">
        <v>78</v>
      </c>
      <c r="E11" s="12">
        <v>827.28275000000008</v>
      </c>
      <c r="F11" s="12">
        <v>6321827.9299999997</v>
      </c>
      <c r="G11" s="46">
        <v>5</v>
      </c>
      <c r="H11" s="10" t="s">
        <v>103</v>
      </c>
      <c r="I11" s="10" t="s">
        <v>35</v>
      </c>
      <c r="J11" s="12">
        <v>158.24197000000001</v>
      </c>
      <c r="K11" s="12">
        <v>10670338.670000002</v>
      </c>
    </row>
    <row r="12" spans="1:11" ht="21" x14ac:dyDescent="0.35">
      <c r="A12" s="3"/>
      <c r="B12" s="46">
        <v>6</v>
      </c>
      <c r="C12" s="10" t="s">
        <v>104</v>
      </c>
      <c r="D12" s="10" t="s">
        <v>105</v>
      </c>
      <c r="E12" s="12">
        <v>1.87</v>
      </c>
      <c r="F12" s="12">
        <v>1876434.33</v>
      </c>
      <c r="G12" s="46">
        <v>6</v>
      </c>
      <c r="H12" s="10" t="s">
        <v>106</v>
      </c>
      <c r="I12" s="11">
        <v>87033371</v>
      </c>
      <c r="J12" s="12">
        <v>15.029999999999998</v>
      </c>
      <c r="K12" s="12">
        <v>9261430.4399999995</v>
      </c>
    </row>
    <row r="13" spans="1:11" ht="21" x14ac:dyDescent="0.35">
      <c r="A13" s="3"/>
      <c r="B13" s="46">
        <v>7</v>
      </c>
      <c r="C13" s="10" t="s">
        <v>80</v>
      </c>
      <c r="D13" s="10" t="s">
        <v>81</v>
      </c>
      <c r="E13" s="12">
        <v>114.3</v>
      </c>
      <c r="F13" s="12">
        <v>1740041.13</v>
      </c>
      <c r="G13" s="46">
        <v>7</v>
      </c>
      <c r="H13" s="10" t="s">
        <v>107</v>
      </c>
      <c r="I13" s="10" t="s">
        <v>108</v>
      </c>
      <c r="J13" s="12">
        <v>28.02</v>
      </c>
      <c r="K13" s="12">
        <v>7857552</v>
      </c>
    </row>
    <row r="14" spans="1:11" ht="21" x14ac:dyDescent="0.35">
      <c r="A14" s="3"/>
      <c r="B14" s="46">
        <v>8</v>
      </c>
      <c r="C14" s="10" t="s">
        <v>91</v>
      </c>
      <c r="D14" s="10" t="s">
        <v>92</v>
      </c>
      <c r="E14" s="12">
        <v>1.2938000000000001</v>
      </c>
      <c r="F14" s="12">
        <v>1484488.75</v>
      </c>
      <c r="G14" s="46">
        <v>8</v>
      </c>
      <c r="H14" s="10" t="s">
        <v>109</v>
      </c>
      <c r="I14" s="11">
        <v>84151010</v>
      </c>
      <c r="J14" s="12">
        <v>45.318060000000003</v>
      </c>
      <c r="K14" s="12">
        <v>6001280.6499999994</v>
      </c>
    </row>
    <row r="15" spans="1:11" ht="21" x14ac:dyDescent="0.35">
      <c r="A15" s="3"/>
      <c r="B15" s="46">
        <v>9</v>
      </c>
      <c r="C15" s="10" t="s">
        <v>110</v>
      </c>
      <c r="D15" s="10" t="s">
        <v>111</v>
      </c>
      <c r="E15" s="12">
        <v>55</v>
      </c>
      <c r="F15" s="12">
        <v>868060.54</v>
      </c>
      <c r="G15" s="46">
        <v>9</v>
      </c>
      <c r="H15" s="10" t="s">
        <v>27</v>
      </c>
      <c r="I15" s="10" t="s">
        <v>28</v>
      </c>
      <c r="J15" s="12">
        <v>394.73</v>
      </c>
      <c r="K15" s="12">
        <v>5499662.5600000005</v>
      </c>
    </row>
    <row r="16" spans="1:11" ht="21" x14ac:dyDescent="0.35">
      <c r="A16" s="3"/>
      <c r="B16" s="46">
        <v>10</v>
      </c>
      <c r="C16" s="10" t="s">
        <v>112</v>
      </c>
      <c r="D16" s="13" t="s">
        <v>113</v>
      </c>
      <c r="E16" s="12">
        <v>6.6008000000000004</v>
      </c>
      <c r="F16" s="12">
        <v>819564.01</v>
      </c>
      <c r="G16" s="46">
        <v>10</v>
      </c>
      <c r="H16" s="10" t="s">
        <v>62</v>
      </c>
      <c r="I16" s="10" t="s">
        <v>114</v>
      </c>
      <c r="J16" s="12">
        <v>23.025839999999999</v>
      </c>
      <c r="K16" s="12">
        <v>3579340.55</v>
      </c>
    </row>
    <row r="17" spans="1:11" ht="21" x14ac:dyDescent="0.35">
      <c r="A17" s="3"/>
      <c r="B17" s="10"/>
      <c r="C17" s="10" t="s">
        <v>46</v>
      </c>
      <c r="D17" s="10"/>
      <c r="E17" s="12">
        <f>SUM(E7:E16)</f>
        <v>9011.7390499999983</v>
      </c>
      <c r="F17" s="12">
        <f>SUM(F7:F16)</f>
        <v>341252740.21000004</v>
      </c>
      <c r="G17" s="46"/>
      <c r="H17" s="19" t="s">
        <v>46</v>
      </c>
      <c r="I17" s="19"/>
      <c r="J17" s="21">
        <f>SUM(J7:J16)</f>
        <v>1176.26676</v>
      </c>
      <c r="K17" s="21">
        <f>SUM(K7:K16)</f>
        <v>165094590.92000005</v>
      </c>
    </row>
    <row r="18" spans="1:11" ht="21" x14ac:dyDescent="0.35">
      <c r="A18" s="3"/>
      <c r="B18" s="201" t="s">
        <v>47</v>
      </c>
      <c r="C18" s="201"/>
      <c r="D18" s="201"/>
      <c r="E18" s="12">
        <v>26.04</v>
      </c>
      <c r="F18" s="12">
        <v>55354.32</v>
      </c>
      <c r="G18" s="202" t="s">
        <v>47</v>
      </c>
      <c r="H18" s="203"/>
      <c r="I18" s="203"/>
      <c r="J18" s="23">
        <v>798.81504000000018</v>
      </c>
      <c r="K18" s="23">
        <v>30963361.140000004</v>
      </c>
    </row>
    <row r="19" spans="1:11" ht="21" x14ac:dyDescent="0.35">
      <c r="A19" s="3"/>
      <c r="B19" s="24"/>
      <c r="C19" s="196" t="s">
        <v>48</v>
      </c>
      <c r="D19" s="197"/>
      <c r="E19" s="20">
        <v>9037.7790499999992</v>
      </c>
      <c r="F19" s="20">
        <v>341308094.53000003</v>
      </c>
      <c r="G19" s="25"/>
      <c r="H19" s="198" t="s">
        <v>49</v>
      </c>
      <c r="I19" s="198"/>
      <c r="J19" s="26">
        <f>SUM(J17:J18)</f>
        <v>1975.0818000000002</v>
      </c>
      <c r="K19" s="21">
        <f>SUM(K17:K18)</f>
        <v>196057952.06000006</v>
      </c>
    </row>
    <row r="20" spans="1:11" ht="21" x14ac:dyDescent="0.35">
      <c r="A20" s="3" t="s">
        <v>115</v>
      </c>
      <c r="B20" s="3"/>
      <c r="C20" s="3"/>
      <c r="D20" s="3"/>
      <c r="E20" s="3"/>
      <c r="F20" s="3"/>
      <c r="G20" s="3" t="s">
        <v>116</v>
      </c>
      <c r="H20" s="3"/>
      <c r="I20" s="3"/>
      <c r="J20" s="3"/>
      <c r="K20" s="3"/>
    </row>
  </sheetData>
  <mergeCells count="9">
    <mergeCell ref="C19:D19"/>
    <mergeCell ref="H19:I19"/>
    <mergeCell ref="A1:K1"/>
    <mergeCell ref="A2:K2"/>
    <mergeCell ref="A3:K3"/>
    <mergeCell ref="C5:F5"/>
    <mergeCell ref="H5:K5"/>
    <mergeCell ref="B18:D18"/>
    <mergeCell ref="G18:I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F20" sqref="F20"/>
    </sheetView>
  </sheetViews>
  <sheetFormatPr defaultRowHeight="14.25" x14ac:dyDescent="0.2"/>
  <cols>
    <col min="1" max="1" width="0.125" customWidth="1"/>
    <col min="2" max="2" width="7" customWidth="1"/>
    <col min="3" max="3" width="25.625" customWidth="1"/>
    <col min="5" max="5" width="10.125" bestFit="1" customWidth="1"/>
    <col min="6" max="6" width="14.125" bestFit="1" customWidth="1"/>
    <col min="7" max="7" width="7.75" customWidth="1"/>
    <col min="8" max="8" width="26.375" customWidth="1"/>
    <col min="10" max="10" width="10.125" bestFit="1" customWidth="1"/>
    <col min="11" max="11" width="15.5" bestFit="1" customWidth="1"/>
  </cols>
  <sheetData>
    <row r="1" spans="1:11" ht="21" x14ac:dyDescent="0.3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21" x14ac:dyDescent="0.35">
      <c r="A2" s="199" t="s">
        <v>65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1" x14ac:dyDescent="0.35">
      <c r="A3" s="199" t="s">
        <v>117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21" x14ac:dyDescent="0.35">
      <c r="A4" s="1"/>
      <c r="B4" s="44"/>
      <c r="C4" s="1" t="s">
        <v>3</v>
      </c>
      <c r="D4" s="1"/>
      <c r="E4" s="1"/>
      <c r="F4" s="1"/>
      <c r="G4" s="1"/>
      <c r="H4" s="1" t="s">
        <v>4</v>
      </c>
      <c r="I4" s="1"/>
      <c r="J4" s="1"/>
      <c r="K4" s="1"/>
    </row>
    <row r="5" spans="1:11" ht="21" x14ac:dyDescent="0.35">
      <c r="A5" s="3"/>
      <c r="B5" s="4" t="s">
        <v>5</v>
      </c>
      <c r="C5" s="200" t="s">
        <v>6</v>
      </c>
      <c r="D5" s="200"/>
      <c r="E5" s="200"/>
      <c r="F5" s="200"/>
      <c r="G5" s="45" t="s">
        <v>5</v>
      </c>
      <c r="H5" s="200" t="s">
        <v>7</v>
      </c>
      <c r="I5" s="200"/>
      <c r="J5" s="200"/>
      <c r="K5" s="200"/>
    </row>
    <row r="6" spans="1:11" ht="21" x14ac:dyDescent="0.35">
      <c r="A6" s="3"/>
      <c r="B6" s="6" t="s">
        <v>8</v>
      </c>
      <c r="C6" s="7" t="s">
        <v>9</v>
      </c>
      <c r="D6" s="7" t="s">
        <v>10</v>
      </c>
      <c r="E6" s="7" t="s">
        <v>11</v>
      </c>
      <c r="F6" s="7" t="s">
        <v>12</v>
      </c>
      <c r="G6" s="8" t="s">
        <v>8</v>
      </c>
      <c r="H6" s="7" t="s">
        <v>9</v>
      </c>
      <c r="I6" s="7" t="s">
        <v>10</v>
      </c>
      <c r="J6" s="7" t="s">
        <v>11</v>
      </c>
      <c r="K6" s="7" t="s">
        <v>13</v>
      </c>
    </row>
    <row r="7" spans="1:11" ht="21" x14ac:dyDescent="0.35">
      <c r="A7" s="3"/>
      <c r="B7" s="46">
        <v>1</v>
      </c>
      <c r="C7" s="10" t="s">
        <v>53</v>
      </c>
      <c r="D7" s="43" t="s">
        <v>54</v>
      </c>
      <c r="E7" s="12">
        <v>3784.5255000000002</v>
      </c>
      <c r="F7" s="12">
        <v>236157469.65000001</v>
      </c>
      <c r="G7" s="46">
        <v>1</v>
      </c>
      <c r="H7" s="10" t="s">
        <v>94</v>
      </c>
      <c r="I7" s="10">
        <v>24022090</v>
      </c>
      <c r="J7" s="12">
        <v>939.80489000000011</v>
      </c>
      <c r="K7" s="12">
        <v>345302889.01999998</v>
      </c>
    </row>
    <row r="8" spans="1:11" ht="21" x14ac:dyDescent="0.35">
      <c r="A8" s="3"/>
      <c r="B8" s="46">
        <v>2</v>
      </c>
      <c r="C8" s="10" t="s">
        <v>32</v>
      </c>
      <c r="D8" s="13" t="s">
        <v>33</v>
      </c>
      <c r="E8" s="14">
        <v>6536.4031999999997</v>
      </c>
      <c r="F8" s="14">
        <v>221432007</v>
      </c>
      <c r="G8" s="46">
        <v>2</v>
      </c>
      <c r="H8" s="18" t="s">
        <v>16</v>
      </c>
      <c r="I8" s="10">
        <v>73082029</v>
      </c>
      <c r="J8" s="12">
        <v>1013.83108</v>
      </c>
      <c r="K8" s="12">
        <v>59578629.619999997</v>
      </c>
    </row>
    <row r="9" spans="1:11" ht="21" x14ac:dyDescent="0.35">
      <c r="A9" s="3"/>
      <c r="B9" s="46">
        <v>3</v>
      </c>
      <c r="C9" s="15" t="s">
        <v>77</v>
      </c>
      <c r="D9" s="41" t="s">
        <v>78</v>
      </c>
      <c r="E9" s="12">
        <v>4350.0380000000005</v>
      </c>
      <c r="F9" s="12">
        <v>84131486.870000005</v>
      </c>
      <c r="G9" s="46">
        <v>3</v>
      </c>
      <c r="H9" s="10" t="s">
        <v>27</v>
      </c>
      <c r="I9" s="10">
        <v>11071000</v>
      </c>
      <c r="J9" s="12">
        <v>2796.0081999999998</v>
      </c>
      <c r="K9" s="47">
        <v>46908414.359999999</v>
      </c>
    </row>
    <row r="10" spans="1:11" ht="21" x14ac:dyDescent="0.35">
      <c r="A10" s="3"/>
      <c r="B10" s="46">
        <v>4</v>
      </c>
      <c r="C10" s="10" t="s">
        <v>14</v>
      </c>
      <c r="D10" s="40" t="s">
        <v>15</v>
      </c>
      <c r="E10" s="14">
        <v>45.202799999999996</v>
      </c>
      <c r="F10" s="14">
        <v>71574569.760000005</v>
      </c>
      <c r="G10" s="46">
        <v>4</v>
      </c>
      <c r="H10" s="10" t="s">
        <v>87</v>
      </c>
      <c r="I10" s="10">
        <v>84151090</v>
      </c>
      <c r="J10" s="12">
        <v>706.9837</v>
      </c>
      <c r="K10" s="12">
        <v>39760531.079999998</v>
      </c>
    </row>
    <row r="11" spans="1:11" ht="21" x14ac:dyDescent="0.35">
      <c r="A11" s="3"/>
      <c r="B11" s="46">
        <v>5</v>
      </c>
      <c r="C11" s="15" t="s">
        <v>79</v>
      </c>
      <c r="D11" s="42">
        <v>10064090</v>
      </c>
      <c r="E11" s="14">
        <v>1638.69364</v>
      </c>
      <c r="F11" s="14">
        <v>57098609.490000002</v>
      </c>
      <c r="G11" s="46">
        <v>5</v>
      </c>
      <c r="H11" s="10" t="s">
        <v>96</v>
      </c>
      <c r="I11" s="10">
        <v>40111000</v>
      </c>
      <c r="J11" s="12">
        <v>757.61374000000001</v>
      </c>
      <c r="K11" s="12">
        <v>39009182.120000005</v>
      </c>
    </row>
    <row r="12" spans="1:11" ht="21" x14ac:dyDescent="0.35">
      <c r="A12" s="3"/>
      <c r="B12" s="46">
        <v>6</v>
      </c>
      <c r="C12" s="15" t="s">
        <v>29</v>
      </c>
      <c r="D12" s="42">
        <v>21011110</v>
      </c>
      <c r="E12" s="14">
        <v>78.814499999999995</v>
      </c>
      <c r="F12" s="14">
        <v>16843004.75</v>
      </c>
      <c r="G12" s="46">
        <v>6</v>
      </c>
      <c r="H12" s="10" t="s">
        <v>98</v>
      </c>
      <c r="I12" s="10" t="s">
        <v>99</v>
      </c>
      <c r="J12" s="12">
        <v>267.10500000000002</v>
      </c>
      <c r="K12" s="12">
        <v>36706588.369999997</v>
      </c>
    </row>
    <row r="13" spans="1:11" ht="21" x14ac:dyDescent="0.35">
      <c r="A13" s="3"/>
      <c r="B13" s="46">
        <v>7</v>
      </c>
      <c r="C13" s="10" t="s">
        <v>19</v>
      </c>
      <c r="D13" s="40">
        <v>94034000</v>
      </c>
      <c r="E13" s="14">
        <v>294.298</v>
      </c>
      <c r="F13" s="14">
        <v>9785391.1799999997</v>
      </c>
      <c r="G13" s="46">
        <v>7</v>
      </c>
      <c r="H13" s="10" t="s">
        <v>106</v>
      </c>
      <c r="I13" s="10">
        <v>87033371</v>
      </c>
      <c r="J13" s="12">
        <v>48.935000000000002</v>
      </c>
      <c r="K13" s="12">
        <v>29761100.5</v>
      </c>
    </row>
    <row r="14" spans="1:11" ht="21" x14ac:dyDescent="0.35">
      <c r="A14" s="3"/>
      <c r="B14" s="46">
        <v>8</v>
      </c>
      <c r="C14" s="10" t="s">
        <v>88</v>
      </c>
      <c r="D14" s="40" t="s">
        <v>89</v>
      </c>
      <c r="E14" s="14">
        <v>1.9677</v>
      </c>
      <c r="F14" s="14">
        <v>7880634.9699999997</v>
      </c>
      <c r="G14" s="46">
        <v>8</v>
      </c>
      <c r="H14" s="10" t="s">
        <v>86</v>
      </c>
      <c r="I14" s="10">
        <v>84159019</v>
      </c>
      <c r="J14" s="12">
        <v>200.20943</v>
      </c>
      <c r="K14" s="12">
        <v>22916292.359999999</v>
      </c>
    </row>
    <row r="15" spans="1:11" ht="21" x14ac:dyDescent="0.35">
      <c r="A15" s="3"/>
      <c r="B15" s="46">
        <v>9</v>
      </c>
      <c r="C15" s="10" t="s">
        <v>90</v>
      </c>
      <c r="D15" s="40">
        <v>21011299</v>
      </c>
      <c r="E15" s="12">
        <v>35.516499999999994</v>
      </c>
      <c r="F15" s="12">
        <v>5750325.8900000006</v>
      </c>
      <c r="G15" s="46">
        <v>9</v>
      </c>
      <c r="H15" s="10" t="s">
        <v>118</v>
      </c>
      <c r="I15" s="10">
        <v>87032259</v>
      </c>
      <c r="J15" s="12">
        <v>23.28</v>
      </c>
      <c r="K15" s="12">
        <v>13311347.16</v>
      </c>
    </row>
    <row r="16" spans="1:11" ht="21" x14ac:dyDescent="0.35">
      <c r="A16" s="3"/>
      <c r="B16" s="46">
        <v>10</v>
      </c>
      <c r="C16" s="10" t="s">
        <v>80</v>
      </c>
      <c r="D16" s="40">
        <v>11081400</v>
      </c>
      <c r="E16" s="12">
        <v>311.97000000000003</v>
      </c>
      <c r="F16" s="12">
        <v>4427281.9000000004</v>
      </c>
      <c r="G16" s="46">
        <v>10</v>
      </c>
      <c r="H16" s="38" t="s">
        <v>58</v>
      </c>
      <c r="I16" s="10">
        <v>69072394</v>
      </c>
      <c r="J16" s="12">
        <v>975.18400000000008</v>
      </c>
      <c r="K16" s="12">
        <v>13252587.449999999</v>
      </c>
    </row>
    <row r="17" spans="1:11" ht="21" x14ac:dyDescent="0.35">
      <c r="A17" s="3"/>
      <c r="B17" s="10"/>
      <c r="C17" s="19" t="s">
        <v>45</v>
      </c>
      <c r="D17" s="19"/>
      <c r="E17" s="20">
        <f>SUM(E7:E16)</f>
        <v>17077.429840000001</v>
      </c>
      <c r="F17" s="20">
        <f>SUM(F7:F16)</f>
        <v>715080781.45999992</v>
      </c>
      <c r="G17" s="46"/>
      <c r="H17" s="19" t="s">
        <v>46</v>
      </c>
      <c r="I17" s="19"/>
      <c r="J17" s="21">
        <v>7728.9550399999989</v>
      </c>
      <c r="K17" s="12">
        <v>646507562.03999996</v>
      </c>
    </row>
    <row r="18" spans="1:11" ht="21" x14ac:dyDescent="0.35">
      <c r="A18" s="3"/>
      <c r="B18" s="201" t="s">
        <v>47</v>
      </c>
      <c r="C18" s="201"/>
      <c r="D18" s="201"/>
      <c r="E18" s="12">
        <v>186.36419999999998</v>
      </c>
      <c r="F18" s="12">
        <v>14229422.139999999</v>
      </c>
      <c r="G18" s="202" t="s">
        <v>47</v>
      </c>
      <c r="H18" s="203"/>
      <c r="I18" s="203"/>
      <c r="J18" s="23">
        <v>8087.2306000000008</v>
      </c>
      <c r="K18" s="12">
        <v>358994742.53999984</v>
      </c>
    </row>
    <row r="19" spans="1:11" ht="21" x14ac:dyDescent="0.35">
      <c r="A19" s="3"/>
      <c r="B19" s="24"/>
      <c r="C19" s="196" t="s">
        <v>48</v>
      </c>
      <c r="D19" s="197"/>
      <c r="E19" s="20">
        <f>SUM(E17:E18)</f>
        <v>17263.794040000001</v>
      </c>
      <c r="F19" s="20">
        <f>SUM(F17:F18)</f>
        <v>729310203.5999999</v>
      </c>
      <c r="G19" s="25"/>
      <c r="H19" s="198" t="s">
        <v>49</v>
      </c>
      <c r="I19" s="198"/>
      <c r="J19" s="21">
        <v>15816.18564</v>
      </c>
      <c r="K19" s="12">
        <v>1005502304.5799998</v>
      </c>
    </row>
    <row r="20" spans="1:11" ht="21" x14ac:dyDescent="0.35">
      <c r="A20" s="3" t="s">
        <v>119</v>
      </c>
      <c r="B20" s="3"/>
      <c r="C20" s="3"/>
      <c r="D20" s="3"/>
      <c r="E20" s="3"/>
      <c r="F20" s="3"/>
      <c r="G20" s="3" t="s">
        <v>120</v>
      </c>
      <c r="H20" s="3"/>
      <c r="I20" s="3"/>
      <c r="J20" s="29"/>
      <c r="K20" s="29"/>
    </row>
  </sheetData>
  <mergeCells count="9">
    <mergeCell ref="C19:D19"/>
    <mergeCell ref="H19:I19"/>
    <mergeCell ref="A1:K1"/>
    <mergeCell ref="A2:K2"/>
    <mergeCell ref="A3:K3"/>
    <mergeCell ref="C5:F5"/>
    <mergeCell ref="H5:K5"/>
    <mergeCell ref="B18:D18"/>
    <mergeCell ref="G18:I18"/>
  </mergeCells>
  <pageMargins left="0.21" right="0.19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J11" sqref="J11"/>
    </sheetView>
  </sheetViews>
  <sheetFormatPr defaultRowHeight="14.25" x14ac:dyDescent="0.2"/>
  <cols>
    <col min="1" max="1" width="7.75" style="76" customWidth="1"/>
    <col min="2" max="2" width="9.625" style="76" customWidth="1"/>
    <col min="3" max="3" width="39.625" style="76" customWidth="1"/>
    <col min="4" max="4" width="15.25" style="76" customWidth="1"/>
    <col min="5" max="5" width="17.75" style="76" customWidth="1"/>
    <col min="6" max="6" width="16.125" style="75" customWidth="1"/>
    <col min="7" max="7" width="9.125" style="75" customWidth="1"/>
    <col min="8" max="8" width="9" style="76"/>
    <col min="9" max="10" width="8.25" style="76" customWidth="1"/>
    <col min="11" max="231" width="9" style="76"/>
    <col min="232" max="232" width="9.625" style="76" customWidth="1"/>
    <col min="233" max="233" width="45" style="76" customWidth="1"/>
    <col min="234" max="235" width="38.75" style="76" customWidth="1"/>
    <col min="236" max="236" width="3.375" style="76" customWidth="1"/>
    <col min="237" max="238" width="20.625" style="76" customWidth="1"/>
    <col min="239" max="239" width="18" style="76" customWidth="1"/>
    <col min="240" max="241" width="12.875" style="76" customWidth="1"/>
    <col min="242" max="487" width="9" style="76"/>
    <col min="488" max="488" width="9.625" style="76" customWidth="1"/>
    <col min="489" max="489" width="45" style="76" customWidth="1"/>
    <col min="490" max="491" width="38.75" style="76" customWidth="1"/>
    <col min="492" max="492" width="3.375" style="76" customWidth="1"/>
    <col min="493" max="494" width="20.625" style="76" customWidth="1"/>
    <col min="495" max="495" width="18" style="76" customWidth="1"/>
    <col min="496" max="497" width="12.875" style="76" customWidth="1"/>
    <col min="498" max="743" width="9" style="76"/>
    <col min="744" max="744" width="9.625" style="76" customWidth="1"/>
    <col min="745" max="745" width="45" style="76" customWidth="1"/>
    <col min="746" max="747" width="38.75" style="76" customWidth="1"/>
    <col min="748" max="748" width="3.375" style="76" customWidth="1"/>
    <col min="749" max="750" width="20.625" style="76" customWidth="1"/>
    <col min="751" max="751" width="18" style="76" customWidth="1"/>
    <col min="752" max="753" width="12.875" style="76" customWidth="1"/>
    <col min="754" max="999" width="9" style="76"/>
    <col min="1000" max="1000" width="9.625" style="76" customWidth="1"/>
    <col min="1001" max="1001" width="45" style="76" customWidth="1"/>
    <col min="1002" max="1003" width="38.75" style="76" customWidth="1"/>
    <col min="1004" max="1004" width="3.375" style="76" customWidth="1"/>
    <col min="1005" max="1006" width="20.625" style="76" customWidth="1"/>
    <col min="1007" max="1007" width="18" style="76" customWidth="1"/>
    <col min="1008" max="1009" width="12.875" style="76" customWidth="1"/>
    <col min="1010" max="1255" width="9" style="76"/>
    <col min="1256" max="1256" width="9.625" style="76" customWidth="1"/>
    <col min="1257" max="1257" width="45" style="76" customWidth="1"/>
    <col min="1258" max="1259" width="38.75" style="76" customWidth="1"/>
    <col min="1260" max="1260" width="3.375" style="76" customWidth="1"/>
    <col min="1261" max="1262" width="20.625" style="76" customWidth="1"/>
    <col min="1263" max="1263" width="18" style="76" customWidth="1"/>
    <col min="1264" max="1265" width="12.875" style="76" customWidth="1"/>
    <col min="1266" max="1511" width="9" style="76"/>
    <col min="1512" max="1512" width="9.625" style="76" customWidth="1"/>
    <col min="1513" max="1513" width="45" style="76" customWidth="1"/>
    <col min="1514" max="1515" width="38.75" style="76" customWidth="1"/>
    <col min="1516" max="1516" width="3.375" style="76" customWidth="1"/>
    <col min="1517" max="1518" width="20.625" style="76" customWidth="1"/>
    <col min="1519" max="1519" width="18" style="76" customWidth="1"/>
    <col min="1520" max="1521" width="12.875" style="76" customWidth="1"/>
    <col min="1522" max="1767" width="9" style="76"/>
    <col min="1768" max="1768" width="9.625" style="76" customWidth="1"/>
    <col min="1769" max="1769" width="45" style="76" customWidth="1"/>
    <col min="1770" max="1771" width="38.75" style="76" customWidth="1"/>
    <col min="1772" max="1772" width="3.375" style="76" customWidth="1"/>
    <col min="1773" max="1774" width="20.625" style="76" customWidth="1"/>
    <col min="1775" max="1775" width="18" style="76" customWidth="1"/>
    <col min="1776" max="1777" width="12.875" style="76" customWidth="1"/>
    <col min="1778" max="2023" width="9" style="76"/>
    <col min="2024" max="2024" width="9.625" style="76" customWidth="1"/>
    <col min="2025" max="2025" width="45" style="76" customWidth="1"/>
    <col min="2026" max="2027" width="38.75" style="76" customWidth="1"/>
    <col min="2028" max="2028" width="3.375" style="76" customWidth="1"/>
    <col min="2029" max="2030" width="20.625" style="76" customWidth="1"/>
    <col min="2031" max="2031" width="18" style="76" customWidth="1"/>
    <col min="2032" max="2033" width="12.875" style="76" customWidth="1"/>
    <col min="2034" max="2279" width="9" style="76"/>
    <col min="2280" max="2280" width="9.625" style="76" customWidth="1"/>
    <col min="2281" max="2281" width="45" style="76" customWidth="1"/>
    <col min="2282" max="2283" width="38.75" style="76" customWidth="1"/>
    <col min="2284" max="2284" width="3.375" style="76" customWidth="1"/>
    <col min="2285" max="2286" width="20.625" style="76" customWidth="1"/>
    <col min="2287" max="2287" width="18" style="76" customWidth="1"/>
    <col min="2288" max="2289" width="12.875" style="76" customWidth="1"/>
    <col min="2290" max="2535" width="9" style="76"/>
    <col min="2536" max="2536" width="9.625" style="76" customWidth="1"/>
    <col min="2537" max="2537" width="45" style="76" customWidth="1"/>
    <col min="2538" max="2539" width="38.75" style="76" customWidth="1"/>
    <col min="2540" max="2540" width="3.375" style="76" customWidth="1"/>
    <col min="2541" max="2542" width="20.625" style="76" customWidth="1"/>
    <col min="2543" max="2543" width="18" style="76" customWidth="1"/>
    <col min="2544" max="2545" width="12.875" style="76" customWidth="1"/>
    <col min="2546" max="2791" width="9" style="76"/>
    <col min="2792" max="2792" width="9.625" style="76" customWidth="1"/>
    <col min="2793" max="2793" width="45" style="76" customWidth="1"/>
    <col min="2794" max="2795" width="38.75" style="76" customWidth="1"/>
    <col min="2796" max="2796" width="3.375" style="76" customWidth="1"/>
    <col min="2797" max="2798" width="20.625" style="76" customWidth="1"/>
    <col min="2799" max="2799" width="18" style="76" customWidth="1"/>
    <col min="2800" max="2801" width="12.875" style="76" customWidth="1"/>
    <col min="2802" max="3047" width="9" style="76"/>
    <col min="3048" max="3048" width="9.625" style="76" customWidth="1"/>
    <col min="3049" max="3049" width="45" style="76" customWidth="1"/>
    <col min="3050" max="3051" width="38.75" style="76" customWidth="1"/>
    <col min="3052" max="3052" width="3.375" style="76" customWidth="1"/>
    <col min="3053" max="3054" width="20.625" style="76" customWidth="1"/>
    <col min="3055" max="3055" width="18" style="76" customWidth="1"/>
    <col min="3056" max="3057" width="12.875" style="76" customWidth="1"/>
    <col min="3058" max="3303" width="9" style="76"/>
    <col min="3304" max="3304" width="9.625" style="76" customWidth="1"/>
    <col min="3305" max="3305" width="45" style="76" customWidth="1"/>
    <col min="3306" max="3307" width="38.75" style="76" customWidth="1"/>
    <col min="3308" max="3308" width="3.375" style="76" customWidth="1"/>
    <col min="3309" max="3310" width="20.625" style="76" customWidth="1"/>
    <col min="3311" max="3311" width="18" style="76" customWidth="1"/>
    <col min="3312" max="3313" width="12.875" style="76" customWidth="1"/>
    <col min="3314" max="3559" width="9" style="76"/>
    <col min="3560" max="3560" width="9.625" style="76" customWidth="1"/>
    <col min="3561" max="3561" width="45" style="76" customWidth="1"/>
    <col min="3562" max="3563" width="38.75" style="76" customWidth="1"/>
    <col min="3564" max="3564" width="3.375" style="76" customWidth="1"/>
    <col min="3565" max="3566" width="20.625" style="76" customWidth="1"/>
    <col min="3567" max="3567" width="18" style="76" customWidth="1"/>
    <col min="3568" max="3569" width="12.875" style="76" customWidth="1"/>
    <col min="3570" max="3815" width="9" style="76"/>
    <col min="3816" max="3816" width="9.625" style="76" customWidth="1"/>
    <col min="3817" max="3817" width="45" style="76" customWidth="1"/>
    <col min="3818" max="3819" width="38.75" style="76" customWidth="1"/>
    <col min="3820" max="3820" width="3.375" style="76" customWidth="1"/>
    <col min="3821" max="3822" width="20.625" style="76" customWidth="1"/>
    <col min="3823" max="3823" width="18" style="76" customWidth="1"/>
    <col min="3824" max="3825" width="12.875" style="76" customWidth="1"/>
    <col min="3826" max="4071" width="9" style="76"/>
    <col min="4072" max="4072" width="9.625" style="76" customWidth="1"/>
    <col min="4073" max="4073" width="45" style="76" customWidth="1"/>
    <col min="4074" max="4075" width="38.75" style="76" customWidth="1"/>
    <col min="4076" max="4076" width="3.375" style="76" customWidth="1"/>
    <col min="4077" max="4078" width="20.625" style="76" customWidth="1"/>
    <col min="4079" max="4079" width="18" style="76" customWidth="1"/>
    <col min="4080" max="4081" width="12.875" style="76" customWidth="1"/>
    <col min="4082" max="4327" width="9" style="76"/>
    <col min="4328" max="4328" width="9.625" style="76" customWidth="1"/>
    <col min="4329" max="4329" width="45" style="76" customWidth="1"/>
    <col min="4330" max="4331" width="38.75" style="76" customWidth="1"/>
    <col min="4332" max="4332" width="3.375" style="76" customWidth="1"/>
    <col min="4333" max="4334" width="20.625" style="76" customWidth="1"/>
    <col min="4335" max="4335" width="18" style="76" customWidth="1"/>
    <col min="4336" max="4337" width="12.875" style="76" customWidth="1"/>
    <col min="4338" max="4583" width="9" style="76"/>
    <col min="4584" max="4584" width="9.625" style="76" customWidth="1"/>
    <col min="4585" max="4585" width="45" style="76" customWidth="1"/>
    <col min="4586" max="4587" width="38.75" style="76" customWidth="1"/>
    <col min="4588" max="4588" width="3.375" style="76" customWidth="1"/>
    <col min="4589" max="4590" width="20.625" style="76" customWidth="1"/>
    <col min="4591" max="4591" width="18" style="76" customWidth="1"/>
    <col min="4592" max="4593" width="12.875" style="76" customWidth="1"/>
    <col min="4594" max="4839" width="9" style="76"/>
    <col min="4840" max="4840" width="9.625" style="76" customWidth="1"/>
    <col min="4841" max="4841" width="45" style="76" customWidth="1"/>
    <col min="4842" max="4843" width="38.75" style="76" customWidth="1"/>
    <col min="4844" max="4844" width="3.375" style="76" customWidth="1"/>
    <col min="4845" max="4846" width="20.625" style="76" customWidth="1"/>
    <col min="4847" max="4847" width="18" style="76" customWidth="1"/>
    <col min="4848" max="4849" width="12.875" style="76" customWidth="1"/>
    <col min="4850" max="5095" width="9" style="76"/>
    <col min="5096" max="5096" width="9.625" style="76" customWidth="1"/>
    <col min="5097" max="5097" width="45" style="76" customWidth="1"/>
    <col min="5098" max="5099" width="38.75" style="76" customWidth="1"/>
    <col min="5100" max="5100" width="3.375" style="76" customWidth="1"/>
    <col min="5101" max="5102" width="20.625" style="76" customWidth="1"/>
    <col min="5103" max="5103" width="18" style="76" customWidth="1"/>
    <col min="5104" max="5105" width="12.875" style="76" customWidth="1"/>
    <col min="5106" max="5351" width="9" style="76"/>
    <col min="5352" max="5352" width="9.625" style="76" customWidth="1"/>
    <col min="5353" max="5353" width="45" style="76" customWidth="1"/>
    <col min="5354" max="5355" width="38.75" style="76" customWidth="1"/>
    <col min="5356" max="5356" width="3.375" style="76" customWidth="1"/>
    <col min="5357" max="5358" width="20.625" style="76" customWidth="1"/>
    <col min="5359" max="5359" width="18" style="76" customWidth="1"/>
    <col min="5360" max="5361" width="12.875" style="76" customWidth="1"/>
    <col min="5362" max="5607" width="9" style="76"/>
    <col min="5608" max="5608" width="9.625" style="76" customWidth="1"/>
    <col min="5609" max="5609" width="45" style="76" customWidth="1"/>
    <col min="5610" max="5611" width="38.75" style="76" customWidth="1"/>
    <col min="5612" max="5612" width="3.375" style="76" customWidth="1"/>
    <col min="5613" max="5614" width="20.625" style="76" customWidth="1"/>
    <col min="5615" max="5615" width="18" style="76" customWidth="1"/>
    <col min="5616" max="5617" width="12.875" style="76" customWidth="1"/>
    <col min="5618" max="5863" width="9" style="76"/>
    <col min="5864" max="5864" width="9.625" style="76" customWidth="1"/>
    <col min="5865" max="5865" width="45" style="76" customWidth="1"/>
    <col min="5866" max="5867" width="38.75" style="76" customWidth="1"/>
    <col min="5868" max="5868" width="3.375" style="76" customWidth="1"/>
    <col min="5869" max="5870" width="20.625" style="76" customWidth="1"/>
    <col min="5871" max="5871" width="18" style="76" customWidth="1"/>
    <col min="5872" max="5873" width="12.875" style="76" customWidth="1"/>
    <col min="5874" max="6119" width="9" style="76"/>
    <col min="6120" max="6120" width="9.625" style="76" customWidth="1"/>
    <col min="6121" max="6121" width="45" style="76" customWidth="1"/>
    <col min="6122" max="6123" width="38.75" style="76" customWidth="1"/>
    <col min="6124" max="6124" width="3.375" style="76" customWidth="1"/>
    <col min="6125" max="6126" width="20.625" style="76" customWidth="1"/>
    <col min="6127" max="6127" width="18" style="76" customWidth="1"/>
    <col min="6128" max="6129" width="12.875" style="76" customWidth="1"/>
    <col min="6130" max="6375" width="9" style="76"/>
    <col min="6376" max="6376" width="9.625" style="76" customWidth="1"/>
    <col min="6377" max="6377" width="45" style="76" customWidth="1"/>
    <col min="6378" max="6379" width="38.75" style="76" customWidth="1"/>
    <col min="6380" max="6380" width="3.375" style="76" customWidth="1"/>
    <col min="6381" max="6382" width="20.625" style="76" customWidth="1"/>
    <col min="6383" max="6383" width="18" style="76" customWidth="1"/>
    <col min="6384" max="6385" width="12.875" style="76" customWidth="1"/>
    <col min="6386" max="6631" width="9" style="76"/>
    <col min="6632" max="6632" width="9.625" style="76" customWidth="1"/>
    <col min="6633" max="6633" width="45" style="76" customWidth="1"/>
    <col min="6634" max="6635" width="38.75" style="76" customWidth="1"/>
    <col min="6636" max="6636" width="3.375" style="76" customWidth="1"/>
    <col min="6637" max="6638" width="20.625" style="76" customWidth="1"/>
    <col min="6639" max="6639" width="18" style="76" customWidth="1"/>
    <col min="6640" max="6641" width="12.875" style="76" customWidth="1"/>
    <col min="6642" max="6887" width="9" style="76"/>
    <col min="6888" max="6888" width="9.625" style="76" customWidth="1"/>
    <col min="6889" max="6889" width="45" style="76" customWidth="1"/>
    <col min="6890" max="6891" width="38.75" style="76" customWidth="1"/>
    <col min="6892" max="6892" width="3.375" style="76" customWidth="1"/>
    <col min="6893" max="6894" width="20.625" style="76" customWidth="1"/>
    <col min="6895" max="6895" width="18" style="76" customWidth="1"/>
    <col min="6896" max="6897" width="12.875" style="76" customWidth="1"/>
    <col min="6898" max="7143" width="9" style="76"/>
    <col min="7144" max="7144" width="9.625" style="76" customWidth="1"/>
    <col min="7145" max="7145" width="45" style="76" customWidth="1"/>
    <col min="7146" max="7147" width="38.75" style="76" customWidth="1"/>
    <col min="7148" max="7148" width="3.375" style="76" customWidth="1"/>
    <col min="7149" max="7150" width="20.625" style="76" customWidth="1"/>
    <col min="7151" max="7151" width="18" style="76" customWidth="1"/>
    <col min="7152" max="7153" width="12.875" style="76" customWidth="1"/>
    <col min="7154" max="7399" width="9" style="76"/>
    <col min="7400" max="7400" width="9.625" style="76" customWidth="1"/>
    <col min="7401" max="7401" width="45" style="76" customWidth="1"/>
    <col min="7402" max="7403" width="38.75" style="76" customWidth="1"/>
    <col min="7404" max="7404" width="3.375" style="76" customWidth="1"/>
    <col min="7405" max="7406" width="20.625" style="76" customWidth="1"/>
    <col min="7407" max="7407" width="18" style="76" customWidth="1"/>
    <col min="7408" max="7409" width="12.875" style="76" customWidth="1"/>
    <col min="7410" max="7655" width="9" style="76"/>
    <col min="7656" max="7656" width="9.625" style="76" customWidth="1"/>
    <col min="7657" max="7657" width="45" style="76" customWidth="1"/>
    <col min="7658" max="7659" width="38.75" style="76" customWidth="1"/>
    <col min="7660" max="7660" width="3.375" style="76" customWidth="1"/>
    <col min="7661" max="7662" width="20.625" style="76" customWidth="1"/>
    <col min="7663" max="7663" width="18" style="76" customWidth="1"/>
    <col min="7664" max="7665" width="12.875" style="76" customWidth="1"/>
    <col min="7666" max="7911" width="9" style="76"/>
    <col min="7912" max="7912" width="9.625" style="76" customWidth="1"/>
    <col min="7913" max="7913" width="45" style="76" customWidth="1"/>
    <col min="7914" max="7915" width="38.75" style="76" customWidth="1"/>
    <col min="7916" max="7916" width="3.375" style="76" customWidth="1"/>
    <col min="7917" max="7918" width="20.625" style="76" customWidth="1"/>
    <col min="7919" max="7919" width="18" style="76" customWidth="1"/>
    <col min="7920" max="7921" width="12.875" style="76" customWidth="1"/>
    <col min="7922" max="8167" width="9" style="76"/>
    <col min="8168" max="8168" width="9.625" style="76" customWidth="1"/>
    <col min="8169" max="8169" width="45" style="76" customWidth="1"/>
    <col min="8170" max="8171" width="38.75" style="76" customWidth="1"/>
    <col min="8172" max="8172" width="3.375" style="76" customWidth="1"/>
    <col min="8173" max="8174" width="20.625" style="76" customWidth="1"/>
    <col min="8175" max="8175" width="18" style="76" customWidth="1"/>
    <col min="8176" max="8177" width="12.875" style="76" customWidth="1"/>
    <col min="8178" max="8423" width="9" style="76"/>
    <col min="8424" max="8424" width="9.625" style="76" customWidth="1"/>
    <col min="8425" max="8425" width="45" style="76" customWidth="1"/>
    <col min="8426" max="8427" width="38.75" style="76" customWidth="1"/>
    <col min="8428" max="8428" width="3.375" style="76" customWidth="1"/>
    <col min="8429" max="8430" width="20.625" style="76" customWidth="1"/>
    <col min="8431" max="8431" width="18" style="76" customWidth="1"/>
    <col min="8432" max="8433" width="12.875" style="76" customWidth="1"/>
    <col min="8434" max="8679" width="9" style="76"/>
    <col min="8680" max="8680" width="9.625" style="76" customWidth="1"/>
    <col min="8681" max="8681" width="45" style="76" customWidth="1"/>
    <col min="8682" max="8683" width="38.75" style="76" customWidth="1"/>
    <col min="8684" max="8684" width="3.375" style="76" customWidth="1"/>
    <col min="8685" max="8686" width="20.625" style="76" customWidth="1"/>
    <col min="8687" max="8687" width="18" style="76" customWidth="1"/>
    <col min="8688" max="8689" width="12.875" style="76" customWidth="1"/>
    <col min="8690" max="8935" width="9" style="76"/>
    <col min="8936" max="8936" width="9.625" style="76" customWidth="1"/>
    <col min="8937" max="8937" width="45" style="76" customWidth="1"/>
    <col min="8938" max="8939" width="38.75" style="76" customWidth="1"/>
    <col min="8940" max="8940" width="3.375" style="76" customWidth="1"/>
    <col min="8941" max="8942" width="20.625" style="76" customWidth="1"/>
    <col min="8943" max="8943" width="18" style="76" customWidth="1"/>
    <col min="8944" max="8945" width="12.875" style="76" customWidth="1"/>
    <col min="8946" max="9191" width="9" style="76"/>
    <col min="9192" max="9192" width="9.625" style="76" customWidth="1"/>
    <col min="9193" max="9193" width="45" style="76" customWidth="1"/>
    <col min="9194" max="9195" width="38.75" style="76" customWidth="1"/>
    <col min="9196" max="9196" width="3.375" style="76" customWidth="1"/>
    <col min="9197" max="9198" width="20.625" style="76" customWidth="1"/>
    <col min="9199" max="9199" width="18" style="76" customWidth="1"/>
    <col min="9200" max="9201" width="12.875" style="76" customWidth="1"/>
    <col min="9202" max="9447" width="9" style="76"/>
    <col min="9448" max="9448" width="9.625" style="76" customWidth="1"/>
    <col min="9449" max="9449" width="45" style="76" customWidth="1"/>
    <col min="9450" max="9451" width="38.75" style="76" customWidth="1"/>
    <col min="9452" max="9452" width="3.375" style="76" customWidth="1"/>
    <col min="9453" max="9454" width="20.625" style="76" customWidth="1"/>
    <col min="9455" max="9455" width="18" style="76" customWidth="1"/>
    <col min="9456" max="9457" width="12.875" style="76" customWidth="1"/>
    <col min="9458" max="9703" width="9" style="76"/>
    <col min="9704" max="9704" width="9.625" style="76" customWidth="1"/>
    <col min="9705" max="9705" width="45" style="76" customWidth="1"/>
    <col min="9706" max="9707" width="38.75" style="76" customWidth="1"/>
    <col min="9708" max="9708" width="3.375" style="76" customWidth="1"/>
    <col min="9709" max="9710" width="20.625" style="76" customWidth="1"/>
    <col min="9711" max="9711" width="18" style="76" customWidth="1"/>
    <col min="9712" max="9713" width="12.875" style="76" customWidth="1"/>
    <col min="9714" max="9959" width="9" style="76"/>
    <col min="9960" max="9960" width="9.625" style="76" customWidth="1"/>
    <col min="9961" max="9961" width="45" style="76" customWidth="1"/>
    <col min="9962" max="9963" width="38.75" style="76" customWidth="1"/>
    <col min="9964" max="9964" width="3.375" style="76" customWidth="1"/>
    <col min="9965" max="9966" width="20.625" style="76" customWidth="1"/>
    <col min="9967" max="9967" width="18" style="76" customWidth="1"/>
    <col min="9968" max="9969" width="12.875" style="76" customWidth="1"/>
    <col min="9970" max="10215" width="9" style="76"/>
    <col min="10216" max="10216" width="9.625" style="76" customWidth="1"/>
    <col min="10217" max="10217" width="45" style="76" customWidth="1"/>
    <col min="10218" max="10219" width="38.75" style="76" customWidth="1"/>
    <col min="10220" max="10220" width="3.375" style="76" customWidth="1"/>
    <col min="10221" max="10222" width="20.625" style="76" customWidth="1"/>
    <col min="10223" max="10223" width="18" style="76" customWidth="1"/>
    <col min="10224" max="10225" width="12.875" style="76" customWidth="1"/>
    <col min="10226" max="10471" width="9" style="76"/>
    <col min="10472" max="10472" width="9.625" style="76" customWidth="1"/>
    <col min="10473" max="10473" width="45" style="76" customWidth="1"/>
    <col min="10474" max="10475" width="38.75" style="76" customWidth="1"/>
    <col min="10476" max="10476" width="3.375" style="76" customWidth="1"/>
    <col min="10477" max="10478" width="20.625" style="76" customWidth="1"/>
    <col min="10479" max="10479" width="18" style="76" customWidth="1"/>
    <col min="10480" max="10481" width="12.875" style="76" customWidth="1"/>
    <col min="10482" max="10727" width="9" style="76"/>
    <col min="10728" max="10728" width="9.625" style="76" customWidth="1"/>
    <col min="10729" max="10729" width="45" style="76" customWidth="1"/>
    <col min="10730" max="10731" width="38.75" style="76" customWidth="1"/>
    <col min="10732" max="10732" width="3.375" style="76" customWidth="1"/>
    <col min="10733" max="10734" width="20.625" style="76" customWidth="1"/>
    <col min="10735" max="10735" width="18" style="76" customWidth="1"/>
    <col min="10736" max="10737" width="12.875" style="76" customWidth="1"/>
    <col min="10738" max="10983" width="9" style="76"/>
    <col min="10984" max="10984" width="9.625" style="76" customWidth="1"/>
    <col min="10985" max="10985" width="45" style="76" customWidth="1"/>
    <col min="10986" max="10987" width="38.75" style="76" customWidth="1"/>
    <col min="10988" max="10988" width="3.375" style="76" customWidth="1"/>
    <col min="10989" max="10990" width="20.625" style="76" customWidth="1"/>
    <col min="10991" max="10991" width="18" style="76" customWidth="1"/>
    <col min="10992" max="10993" width="12.875" style="76" customWidth="1"/>
    <col min="10994" max="11239" width="9" style="76"/>
    <col min="11240" max="11240" width="9.625" style="76" customWidth="1"/>
    <col min="11241" max="11241" width="45" style="76" customWidth="1"/>
    <col min="11242" max="11243" width="38.75" style="76" customWidth="1"/>
    <col min="11244" max="11244" width="3.375" style="76" customWidth="1"/>
    <col min="11245" max="11246" width="20.625" style="76" customWidth="1"/>
    <col min="11247" max="11247" width="18" style="76" customWidth="1"/>
    <col min="11248" max="11249" width="12.875" style="76" customWidth="1"/>
    <col min="11250" max="11495" width="9" style="76"/>
    <col min="11496" max="11496" width="9.625" style="76" customWidth="1"/>
    <col min="11497" max="11497" width="45" style="76" customWidth="1"/>
    <col min="11498" max="11499" width="38.75" style="76" customWidth="1"/>
    <col min="11500" max="11500" width="3.375" style="76" customWidth="1"/>
    <col min="11501" max="11502" width="20.625" style="76" customWidth="1"/>
    <col min="11503" max="11503" width="18" style="76" customWidth="1"/>
    <col min="11504" max="11505" width="12.875" style="76" customWidth="1"/>
    <col min="11506" max="11751" width="9" style="76"/>
    <col min="11752" max="11752" width="9.625" style="76" customWidth="1"/>
    <col min="11753" max="11753" width="45" style="76" customWidth="1"/>
    <col min="11754" max="11755" width="38.75" style="76" customWidth="1"/>
    <col min="11756" max="11756" width="3.375" style="76" customWidth="1"/>
    <col min="11757" max="11758" width="20.625" style="76" customWidth="1"/>
    <col min="11759" max="11759" width="18" style="76" customWidth="1"/>
    <col min="11760" max="11761" width="12.875" style="76" customWidth="1"/>
    <col min="11762" max="12007" width="9" style="76"/>
    <col min="12008" max="12008" width="9.625" style="76" customWidth="1"/>
    <col min="12009" max="12009" width="45" style="76" customWidth="1"/>
    <col min="12010" max="12011" width="38.75" style="76" customWidth="1"/>
    <col min="12012" max="12012" width="3.375" style="76" customWidth="1"/>
    <col min="12013" max="12014" width="20.625" style="76" customWidth="1"/>
    <col min="12015" max="12015" width="18" style="76" customWidth="1"/>
    <col min="12016" max="12017" width="12.875" style="76" customWidth="1"/>
    <col min="12018" max="12263" width="9" style="76"/>
    <col min="12264" max="12264" width="9.625" style="76" customWidth="1"/>
    <col min="12265" max="12265" width="45" style="76" customWidth="1"/>
    <col min="12266" max="12267" width="38.75" style="76" customWidth="1"/>
    <col min="12268" max="12268" width="3.375" style="76" customWidth="1"/>
    <col min="12269" max="12270" width="20.625" style="76" customWidth="1"/>
    <col min="12271" max="12271" width="18" style="76" customWidth="1"/>
    <col min="12272" max="12273" width="12.875" style="76" customWidth="1"/>
    <col min="12274" max="12519" width="9" style="76"/>
    <col min="12520" max="12520" width="9.625" style="76" customWidth="1"/>
    <col min="12521" max="12521" width="45" style="76" customWidth="1"/>
    <col min="12522" max="12523" width="38.75" style="76" customWidth="1"/>
    <col min="12524" max="12524" width="3.375" style="76" customWidth="1"/>
    <col min="12525" max="12526" width="20.625" style="76" customWidth="1"/>
    <col min="12527" max="12527" width="18" style="76" customWidth="1"/>
    <col min="12528" max="12529" width="12.875" style="76" customWidth="1"/>
    <col min="12530" max="12775" width="9" style="76"/>
    <col min="12776" max="12776" width="9.625" style="76" customWidth="1"/>
    <col min="12777" max="12777" width="45" style="76" customWidth="1"/>
    <col min="12778" max="12779" width="38.75" style="76" customWidth="1"/>
    <col min="12780" max="12780" width="3.375" style="76" customWidth="1"/>
    <col min="12781" max="12782" width="20.625" style="76" customWidth="1"/>
    <col min="12783" max="12783" width="18" style="76" customWidth="1"/>
    <col min="12784" max="12785" width="12.875" style="76" customWidth="1"/>
    <col min="12786" max="13031" width="9" style="76"/>
    <col min="13032" max="13032" width="9.625" style="76" customWidth="1"/>
    <col min="13033" max="13033" width="45" style="76" customWidth="1"/>
    <col min="13034" max="13035" width="38.75" style="76" customWidth="1"/>
    <col min="13036" max="13036" width="3.375" style="76" customWidth="1"/>
    <col min="13037" max="13038" width="20.625" style="76" customWidth="1"/>
    <col min="13039" max="13039" width="18" style="76" customWidth="1"/>
    <col min="13040" max="13041" width="12.875" style="76" customWidth="1"/>
    <col min="13042" max="13287" width="9" style="76"/>
    <col min="13288" max="13288" width="9.625" style="76" customWidth="1"/>
    <col min="13289" max="13289" width="45" style="76" customWidth="1"/>
    <col min="13290" max="13291" width="38.75" style="76" customWidth="1"/>
    <col min="13292" max="13292" width="3.375" style="76" customWidth="1"/>
    <col min="13293" max="13294" width="20.625" style="76" customWidth="1"/>
    <col min="13295" max="13295" width="18" style="76" customWidth="1"/>
    <col min="13296" max="13297" width="12.875" style="76" customWidth="1"/>
    <col min="13298" max="13543" width="9" style="76"/>
    <col min="13544" max="13544" width="9.625" style="76" customWidth="1"/>
    <col min="13545" max="13545" width="45" style="76" customWidth="1"/>
    <col min="13546" max="13547" width="38.75" style="76" customWidth="1"/>
    <col min="13548" max="13548" width="3.375" style="76" customWidth="1"/>
    <col min="13549" max="13550" width="20.625" style="76" customWidth="1"/>
    <col min="13551" max="13551" width="18" style="76" customWidth="1"/>
    <col min="13552" max="13553" width="12.875" style="76" customWidth="1"/>
    <col min="13554" max="13799" width="9" style="76"/>
    <col min="13800" max="13800" width="9.625" style="76" customWidth="1"/>
    <col min="13801" max="13801" width="45" style="76" customWidth="1"/>
    <col min="13802" max="13803" width="38.75" style="76" customWidth="1"/>
    <col min="13804" max="13804" width="3.375" style="76" customWidth="1"/>
    <col min="13805" max="13806" width="20.625" style="76" customWidth="1"/>
    <col min="13807" max="13807" width="18" style="76" customWidth="1"/>
    <col min="13808" max="13809" width="12.875" style="76" customWidth="1"/>
    <col min="13810" max="14055" width="9" style="76"/>
    <col min="14056" max="14056" width="9.625" style="76" customWidth="1"/>
    <col min="14057" max="14057" width="45" style="76" customWidth="1"/>
    <col min="14058" max="14059" width="38.75" style="76" customWidth="1"/>
    <col min="14060" max="14060" width="3.375" style="76" customWidth="1"/>
    <col min="14061" max="14062" width="20.625" style="76" customWidth="1"/>
    <col min="14063" max="14063" width="18" style="76" customWidth="1"/>
    <col min="14064" max="14065" width="12.875" style="76" customWidth="1"/>
    <col min="14066" max="14311" width="9" style="76"/>
    <col min="14312" max="14312" width="9.625" style="76" customWidth="1"/>
    <col min="14313" max="14313" width="45" style="76" customWidth="1"/>
    <col min="14314" max="14315" width="38.75" style="76" customWidth="1"/>
    <col min="14316" max="14316" width="3.375" style="76" customWidth="1"/>
    <col min="14317" max="14318" width="20.625" style="76" customWidth="1"/>
    <col min="14319" max="14319" width="18" style="76" customWidth="1"/>
    <col min="14320" max="14321" width="12.875" style="76" customWidth="1"/>
    <col min="14322" max="14567" width="9" style="76"/>
    <col min="14568" max="14568" width="9.625" style="76" customWidth="1"/>
    <col min="14569" max="14569" width="45" style="76" customWidth="1"/>
    <col min="14570" max="14571" width="38.75" style="76" customWidth="1"/>
    <col min="14572" max="14572" width="3.375" style="76" customWidth="1"/>
    <col min="14573" max="14574" width="20.625" style="76" customWidth="1"/>
    <col min="14575" max="14575" width="18" style="76" customWidth="1"/>
    <col min="14576" max="14577" width="12.875" style="76" customWidth="1"/>
    <col min="14578" max="14823" width="9" style="76"/>
    <col min="14824" max="14824" width="9.625" style="76" customWidth="1"/>
    <col min="14825" max="14825" width="45" style="76" customWidth="1"/>
    <col min="14826" max="14827" width="38.75" style="76" customWidth="1"/>
    <col min="14828" max="14828" width="3.375" style="76" customWidth="1"/>
    <col min="14829" max="14830" width="20.625" style="76" customWidth="1"/>
    <col min="14831" max="14831" width="18" style="76" customWidth="1"/>
    <col min="14832" max="14833" width="12.875" style="76" customWidth="1"/>
    <col min="14834" max="15079" width="9" style="76"/>
    <col min="15080" max="15080" width="9.625" style="76" customWidth="1"/>
    <col min="15081" max="15081" width="45" style="76" customWidth="1"/>
    <col min="15082" max="15083" width="38.75" style="76" customWidth="1"/>
    <col min="15084" max="15084" width="3.375" style="76" customWidth="1"/>
    <col min="15085" max="15086" width="20.625" style="76" customWidth="1"/>
    <col min="15087" max="15087" width="18" style="76" customWidth="1"/>
    <col min="15088" max="15089" width="12.875" style="76" customWidth="1"/>
    <col min="15090" max="15335" width="9" style="76"/>
    <col min="15336" max="15336" width="9.625" style="76" customWidth="1"/>
    <col min="15337" max="15337" width="45" style="76" customWidth="1"/>
    <col min="15338" max="15339" width="38.75" style="76" customWidth="1"/>
    <col min="15340" max="15340" width="3.375" style="76" customWidth="1"/>
    <col min="15341" max="15342" width="20.625" style="76" customWidth="1"/>
    <col min="15343" max="15343" width="18" style="76" customWidth="1"/>
    <col min="15344" max="15345" width="12.875" style="76" customWidth="1"/>
    <col min="15346" max="15591" width="9" style="76"/>
    <col min="15592" max="15592" width="9.625" style="76" customWidth="1"/>
    <col min="15593" max="15593" width="45" style="76" customWidth="1"/>
    <col min="15594" max="15595" width="38.75" style="76" customWidth="1"/>
    <col min="15596" max="15596" width="3.375" style="76" customWidth="1"/>
    <col min="15597" max="15598" width="20.625" style="76" customWidth="1"/>
    <col min="15599" max="15599" width="18" style="76" customWidth="1"/>
    <col min="15600" max="15601" width="12.875" style="76" customWidth="1"/>
    <col min="15602" max="15847" width="9" style="76"/>
    <col min="15848" max="15848" width="9.625" style="76" customWidth="1"/>
    <col min="15849" max="15849" width="45" style="76" customWidth="1"/>
    <col min="15850" max="15851" width="38.75" style="76" customWidth="1"/>
    <col min="15852" max="15852" width="3.375" style="76" customWidth="1"/>
    <col min="15853" max="15854" width="20.625" style="76" customWidth="1"/>
    <col min="15855" max="15855" width="18" style="76" customWidth="1"/>
    <col min="15856" max="15857" width="12.875" style="76" customWidth="1"/>
    <col min="15858" max="16103" width="9" style="76"/>
    <col min="16104" max="16104" width="9.625" style="76" customWidth="1"/>
    <col min="16105" max="16105" width="45" style="76" customWidth="1"/>
    <col min="16106" max="16107" width="38.75" style="76" customWidth="1"/>
    <col min="16108" max="16108" width="3.375" style="76" customWidth="1"/>
    <col min="16109" max="16110" width="20.625" style="76" customWidth="1"/>
    <col min="16111" max="16111" width="18" style="76" customWidth="1"/>
    <col min="16112" max="16113" width="12.875" style="76" customWidth="1"/>
    <col min="16114" max="16384" width="9" style="76"/>
  </cols>
  <sheetData>
    <row r="1" spans="1:7" s="49" customFormat="1" ht="22.5" customHeight="1" x14ac:dyDescent="0.2">
      <c r="A1" s="207" t="s">
        <v>121</v>
      </c>
      <c r="B1" s="207"/>
      <c r="C1" s="207"/>
      <c r="D1" s="207"/>
      <c r="E1" s="207"/>
      <c r="F1" s="207"/>
      <c r="G1" s="48"/>
    </row>
    <row r="2" spans="1:7" s="49" customFormat="1" ht="22.5" customHeight="1" x14ac:dyDescent="0.2">
      <c r="A2" s="207" t="s">
        <v>122</v>
      </c>
      <c r="B2" s="207"/>
      <c r="C2" s="207"/>
      <c r="D2" s="207"/>
      <c r="E2" s="207"/>
      <c r="F2" s="207"/>
      <c r="G2" s="48"/>
    </row>
    <row r="3" spans="1:7" s="49" customFormat="1" ht="22.5" customHeight="1" x14ac:dyDescent="0.2">
      <c r="A3" s="208" t="s">
        <v>0</v>
      </c>
      <c r="B3" s="208"/>
      <c r="C3" s="208"/>
      <c r="D3" s="208"/>
      <c r="E3" s="208"/>
      <c r="F3" s="208"/>
      <c r="G3" s="48"/>
    </row>
    <row r="4" spans="1:7" s="49" customFormat="1" ht="30" customHeight="1" x14ac:dyDescent="0.2">
      <c r="A4" s="50" t="s">
        <v>5</v>
      </c>
      <c r="B4" s="50" t="s">
        <v>10</v>
      </c>
      <c r="C4" s="50" t="s">
        <v>9</v>
      </c>
      <c r="D4" s="50" t="s">
        <v>11</v>
      </c>
      <c r="E4" s="50" t="s">
        <v>123</v>
      </c>
      <c r="F4" s="50" t="s">
        <v>124</v>
      </c>
      <c r="G4" s="48"/>
    </row>
    <row r="5" spans="1:7" s="57" customFormat="1" ht="23.25" x14ac:dyDescent="0.2">
      <c r="A5" s="51">
        <v>1</v>
      </c>
      <c r="B5" s="52" t="s">
        <v>125</v>
      </c>
      <c r="C5" s="53" t="s">
        <v>126</v>
      </c>
      <c r="D5" s="54">
        <v>175881.09</v>
      </c>
      <c r="E5" s="55">
        <v>722.46078499999999</v>
      </c>
      <c r="F5" s="55">
        <v>0</v>
      </c>
      <c r="G5" s="56"/>
    </row>
    <row r="6" spans="1:7" s="61" customFormat="1" ht="23.25" x14ac:dyDescent="0.2">
      <c r="A6" s="51">
        <v>2</v>
      </c>
      <c r="B6" s="52" t="s">
        <v>127</v>
      </c>
      <c r="C6" s="58" t="s">
        <v>128</v>
      </c>
      <c r="D6" s="59">
        <v>3.0000000000000001E-3</v>
      </c>
      <c r="E6" s="55">
        <v>301.98924016000001</v>
      </c>
      <c r="F6" s="55">
        <v>21.139246809999999</v>
      </c>
      <c r="G6" s="60">
        <v>405010439</v>
      </c>
    </row>
    <row r="7" spans="1:7" s="57" customFormat="1" ht="23.25" x14ac:dyDescent="0.2">
      <c r="A7" s="51">
        <v>3</v>
      </c>
      <c r="B7" s="52" t="s">
        <v>129</v>
      </c>
      <c r="C7" s="53" t="s">
        <v>80</v>
      </c>
      <c r="D7" s="54">
        <v>1918.45</v>
      </c>
      <c r="E7" s="55">
        <v>24.379694359999998</v>
      </c>
      <c r="F7" s="55">
        <v>1.7065786000000001</v>
      </c>
      <c r="G7" s="60">
        <v>139668092</v>
      </c>
    </row>
    <row r="8" spans="1:7" s="49" customFormat="1" ht="23.25" x14ac:dyDescent="0.2">
      <c r="A8" s="51">
        <v>4</v>
      </c>
      <c r="B8" s="52" t="s">
        <v>130</v>
      </c>
      <c r="C8" s="58" t="s">
        <v>131</v>
      </c>
      <c r="D8" s="54">
        <v>2425</v>
      </c>
      <c r="E8" s="55">
        <v>16.89342302</v>
      </c>
      <c r="F8" s="55">
        <v>0</v>
      </c>
      <c r="G8" s="60">
        <v>110951202</v>
      </c>
    </row>
    <row r="9" spans="1:7" s="49" customFormat="1" ht="23.25" x14ac:dyDescent="0.2">
      <c r="A9" s="51">
        <v>5</v>
      </c>
      <c r="B9" s="52" t="s">
        <v>132</v>
      </c>
      <c r="C9" s="53" t="s">
        <v>133</v>
      </c>
      <c r="D9" s="54">
        <v>563.053</v>
      </c>
      <c r="E9" s="55">
        <v>13.865997950000001</v>
      </c>
      <c r="F9" s="55">
        <v>0</v>
      </c>
      <c r="G9" s="60">
        <v>106073266</v>
      </c>
    </row>
    <row r="10" spans="1:7" s="49" customFormat="1" ht="23.25" x14ac:dyDescent="0.2">
      <c r="A10" s="51">
        <v>6</v>
      </c>
      <c r="B10" s="52">
        <v>8544</v>
      </c>
      <c r="C10" s="62" t="s">
        <v>134</v>
      </c>
      <c r="D10" s="54">
        <v>8.8226199999999988</v>
      </c>
      <c r="E10" s="55">
        <v>10.83291951</v>
      </c>
      <c r="F10" s="55">
        <v>0.53045092000000005</v>
      </c>
      <c r="G10" s="60">
        <v>72138475</v>
      </c>
    </row>
    <row r="11" spans="1:7" s="49" customFormat="1" ht="23.25" x14ac:dyDescent="0.2">
      <c r="A11" s="51">
        <v>7</v>
      </c>
      <c r="B11" s="52">
        <v>2101</v>
      </c>
      <c r="C11" s="58" t="s">
        <v>29</v>
      </c>
      <c r="D11" s="54">
        <v>31.257999999999999</v>
      </c>
      <c r="E11" s="55">
        <v>6.6220826500000003</v>
      </c>
      <c r="F11" s="55">
        <v>0.46531085999999999</v>
      </c>
      <c r="G11" s="60">
        <v>67932948</v>
      </c>
    </row>
    <row r="12" spans="1:7" s="49" customFormat="1" ht="23.25" x14ac:dyDescent="0.2">
      <c r="A12" s="51">
        <v>8</v>
      </c>
      <c r="B12" s="51" t="s">
        <v>135</v>
      </c>
      <c r="C12" s="62" t="s">
        <v>136</v>
      </c>
      <c r="D12" s="54">
        <v>347.2</v>
      </c>
      <c r="E12" s="55">
        <v>5.0793123800000002</v>
      </c>
      <c r="F12" s="55">
        <v>0</v>
      </c>
      <c r="G12" s="60">
        <f>32532490+9177507+109326</f>
        <v>41819323</v>
      </c>
    </row>
    <row r="13" spans="1:7" s="49" customFormat="1" ht="23.25" x14ac:dyDescent="0.2">
      <c r="A13" s="51">
        <v>9</v>
      </c>
      <c r="B13" s="52">
        <v>4407</v>
      </c>
      <c r="C13" s="62" t="s">
        <v>137</v>
      </c>
      <c r="D13" s="54">
        <v>156.065</v>
      </c>
      <c r="E13" s="55">
        <v>1.2841546399999999</v>
      </c>
      <c r="F13" s="55">
        <v>9.2282589999999998E-2</v>
      </c>
      <c r="G13" s="60">
        <f>19339010+7468233+250</f>
        <v>26807493</v>
      </c>
    </row>
    <row r="14" spans="1:7" s="49" customFormat="1" ht="23.25" x14ac:dyDescent="0.2">
      <c r="A14" s="51">
        <v>10</v>
      </c>
      <c r="B14" s="52" t="s">
        <v>138</v>
      </c>
      <c r="C14" s="53" t="s">
        <v>139</v>
      </c>
      <c r="D14" s="54">
        <v>702.15499999999997</v>
      </c>
      <c r="E14" s="55">
        <v>1.23383022</v>
      </c>
      <c r="F14" s="55">
        <v>8.6368109999999998E-2</v>
      </c>
      <c r="G14" s="60"/>
    </row>
    <row r="15" spans="1:7" s="49" customFormat="1" ht="23.25" x14ac:dyDescent="0.2">
      <c r="A15" s="209" t="s">
        <v>140</v>
      </c>
      <c r="B15" s="210"/>
      <c r="C15" s="211"/>
      <c r="D15" s="63">
        <f>SUM(D5:D14)</f>
        <v>182033.09662000003</v>
      </c>
      <c r="E15" s="64">
        <f>SUM(E5:E14)</f>
        <v>1104.6414398900001</v>
      </c>
      <c r="F15" s="64">
        <f>SUM(F5:F14)</f>
        <v>24.020237889999997</v>
      </c>
      <c r="G15" s="48"/>
    </row>
    <row r="16" spans="1:7" s="49" customFormat="1" ht="24" thickBot="1" x14ac:dyDescent="0.25">
      <c r="A16" s="212" t="s">
        <v>47</v>
      </c>
      <c r="B16" s="213"/>
      <c r="C16" s="214"/>
      <c r="D16" s="65">
        <f>D17-D15</f>
        <v>265.55102999997325</v>
      </c>
      <c r="E16" s="65">
        <f>E17-E15</f>
        <v>5.6935708699998031</v>
      </c>
      <c r="F16" s="65">
        <f>F17-F15</f>
        <v>0.19145270000000281</v>
      </c>
      <c r="G16" s="48"/>
    </row>
    <row r="17" spans="1:7" s="49" customFormat="1" ht="24" thickBot="1" x14ac:dyDescent="0.25">
      <c r="A17" s="204" t="s">
        <v>49</v>
      </c>
      <c r="B17" s="205"/>
      <c r="C17" s="206"/>
      <c r="D17" s="66">
        <f>182298647.65/1000</f>
        <v>182298.64765</v>
      </c>
      <c r="E17" s="66">
        <f>1110335010.76/1000000</f>
        <v>1110.3350107599999</v>
      </c>
      <c r="F17" s="66">
        <f>24211690.59/1000000</f>
        <v>24.21169059</v>
      </c>
      <c r="G17" s="67"/>
    </row>
    <row r="18" spans="1:7" s="49" customFormat="1" ht="28.5" customHeight="1" thickTop="1" x14ac:dyDescent="0.35">
      <c r="A18" s="68" t="s">
        <v>141</v>
      </c>
      <c r="B18" s="61"/>
      <c r="D18" s="69"/>
      <c r="E18" s="70"/>
      <c r="F18" s="71"/>
      <c r="G18" s="71"/>
    </row>
    <row r="19" spans="1:7" s="49" customFormat="1" ht="23.25" customHeight="1" x14ac:dyDescent="0.2">
      <c r="D19" s="72"/>
      <c r="E19" s="72"/>
      <c r="F19" s="71"/>
      <c r="G19" s="71"/>
    </row>
    <row r="20" spans="1:7" s="49" customFormat="1" ht="23.25" customHeight="1" x14ac:dyDescent="0.2">
      <c r="A20" s="49" t="s">
        <v>142</v>
      </c>
      <c r="D20" s="73"/>
      <c r="E20" s="73"/>
      <c r="F20" s="71"/>
      <c r="G20" s="71"/>
    </row>
    <row r="21" spans="1:7" s="49" customFormat="1" ht="14.25" customHeight="1" x14ac:dyDescent="0.2">
      <c r="A21" s="61"/>
      <c r="B21" s="61"/>
      <c r="D21" s="73"/>
      <c r="E21" s="73"/>
      <c r="F21" s="48"/>
      <c r="G21" s="48"/>
    </row>
    <row r="22" spans="1:7" s="49" customFormat="1" ht="14.25" customHeight="1" x14ac:dyDescent="0.2">
      <c r="A22" s="61"/>
      <c r="B22" s="61"/>
      <c r="D22" s="73"/>
      <c r="E22" s="73"/>
      <c r="F22" s="48"/>
      <c r="G22" s="48"/>
    </row>
    <row r="23" spans="1:7" s="49" customFormat="1" ht="14.25" customHeight="1" x14ac:dyDescent="0.2">
      <c r="A23" s="61"/>
      <c r="B23" s="61"/>
      <c r="D23" s="73"/>
      <c r="E23" s="74"/>
      <c r="F23" s="48"/>
      <c r="G23" s="48"/>
    </row>
    <row r="24" spans="1:7" s="49" customFormat="1" ht="18" customHeight="1" x14ac:dyDescent="0.2">
      <c r="A24" s="61"/>
      <c r="B24" s="61"/>
      <c r="F24" s="48"/>
      <c r="G24" s="48"/>
    </row>
    <row r="25" spans="1:7" s="49" customFormat="1" ht="17.25" customHeight="1" x14ac:dyDescent="0.2">
      <c r="A25" s="61"/>
      <c r="B25" s="61"/>
      <c r="F25" s="48"/>
      <c r="G25" s="48"/>
    </row>
    <row r="26" spans="1:7" s="49" customFormat="1" ht="18.75" customHeight="1" x14ac:dyDescent="0.2">
      <c r="A26" s="61"/>
      <c r="B26" s="61"/>
      <c r="F26" s="48"/>
      <c r="G26" s="48"/>
    </row>
    <row r="27" spans="1:7" s="49" customFormat="1" ht="23.25" x14ac:dyDescent="0.2">
      <c r="A27" s="61"/>
      <c r="B27" s="61"/>
      <c r="F27" s="48"/>
      <c r="G27" s="48"/>
    </row>
    <row r="28" spans="1:7" s="49" customFormat="1" ht="23.25" x14ac:dyDescent="0.2">
      <c r="A28" s="61"/>
      <c r="B28" s="61"/>
      <c r="F28" s="48"/>
      <c r="G28" s="48"/>
    </row>
    <row r="29" spans="1:7" s="49" customFormat="1" ht="23.25" x14ac:dyDescent="0.2">
      <c r="A29" s="61"/>
      <c r="B29" s="61"/>
      <c r="F29" s="48"/>
      <c r="G29" s="48"/>
    </row>
    <row r="30" spans="1:7" s="49" customFormat="1" ht="23.25" x14ac:dyDescent="0.2">
      <c r="A30" s="61"/>
      <c r="B30" s="61"/>
      <c r="F30" s="48"/>
      <c r="G30" s="48"/>
    </row>
    <row r="31" spans="1:7" s="49" customFormat="1" ht="23.25" x14ac:dyDescent="0.2">
      <c r="A31" s="61"/>
      <c r="B31" s="61"/>
      <c r="F31" s="48"/>
      <c r="G31" s="48"/>
    </row>
    <row r="32" spans="1:7" s="49" customFormat="1" ht="23.25" x14ac:dyDescent="0.2">
      <c r="A32" s="61"/>
      <c r="B32" s="61"/>
      <c r="F32" s="48"/>
      <c r="G32" s="48"/>
    </row>
    <row r="33" spans="1:7" s="49" customFormat="1" ht="23.25" x14ac:dyDescent="0.2">
      <c r="A33" s="61"/>
      <c r="B33" s="61"/>
      <c r="F33" s="48"/>
      <c r="G33" s="48"/>
    </row>
    <row r="34" spans="1:7" s="49" customFormat="1" ht="23.25" x14ac:dyDescent="0.2">
      <c r="A34" s="61"/>
      <c r="B34" s="61"/>
      <c r="F34" s="48"/>
      <c r="G34" s="48"/>
    </row>
    <row r="35" spans="1:7" s="49" customFormat="1" ht="23.25" x14ac:dyDescent="0.2">
      <c r="A35" s="61"/>
      <c r="B35" s="61"/>
      <c r="F35" s="48"/>
      <c r="G35" s="48"/>
    </row>
    <row r="36" spans="1:7" s="49" customFormat="1" ht="23.25" x14ac:dyDescent="0.2">
      <c r="A36" s="61"/>
      <c r="B36" s="61"/>
      <c r="F36" s="48"/>
      <c r="G36" s="48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K7" sqref="K7"/>
    </sheetView>
  </sheetViews>
  <sheetFormatPr defaultRowHeight="14.25" x14ac:dyDescent="0.2"/>
  <cols>
    <col min="1" max="1" width="6.375" style="109" customWidth="1"/>
    <col min="2" max="2" width="9.625" style="109" customWidth="1"/>
    <col min="3" max="3" width="39.375" style="109" customWidth="1"/>
    <col min="4" max="4" width="15.75" style="109" customWidth="1"/>
    <col min="5" max="5" width="17.375" style="109" customWidth="1"/>
    <col min="6" max="6" width="18.75" style="109" customWidth="1"/>
    <col min="7" max="7" width="8.625" style="109" customWidth="1"/>
    <col min="8" max="236" width="9" style="109"/>
    <col min="237" max="237" width="9.625" style="109" customWidth="1"/>
    <col min="238" max="238" width="45" style="109" customWidth="1"/>
    <col min="239" max="240" width="38.75" style="109" customWidth="1"/>
    <col min="241" max="241" width="3.375" style="109" customWidth="1"/>
    <col min="242" max="243" width="20.625" style="109" customWidth="1"/>
    <col min="244" max="244" width="18" style="109" customWidth="1"/>
    <col min="245" max="246" width="12.875" style="109" customWidth="1"/>
    <col min="247" max="492" width="9" style="109"/>
    <col min="493" max="493" width="9.625" style="109" customWidth="1"/>
    <col min="494" max="494" width="45" style="109" customWidth="1"/>
    <col min="495" max="496" width="38.75" style="109" customWidth="1"/>
    <col min="497" max="497" width="3.375" style="109" customWidth="1"/>
    <col min="498" max="499" width="20.625" style="109" customWidth="1"/>
    <col min="500" max="500" width="18" style="109" customWidth="1"/>
    <col min="501" max="502" width="12.875" style="109" customWidth="1"/>
    <col min="503" max="748" width="9" style="109"/>
    <col min="749" max="749" width="9.625" style="109" customWidth="1"/>
    <col min="750" max="750" width="45" style="109" customWidth="1"/>
    <col min="751" max="752" width="38.75" style="109" customWidth="1"/>
    <col min="753" max="753" width="3.375" style="109" customWidth="1"/>
    <col min="754" max="755" width="20.625" style="109" customWidth="1"/>
    <col min="756" max="756" width="18" style="109" customWidth="1"/>
    <col min="757" max="758" width="12.875" style="109" customWidth="1"/>
    <col min="759" max="1004" width="9" style="109"/>
    <col min="1005" max="1005" width="9.625" style="109" customWidth="1"/>
    <col min="1006" max="1006" width="45" style="109" customWidth="1"/>
    <col min="1007" max="1008" width="38.75" style="109" customWidth="1"/>
    <col min="1009" max="1009" width="3.375" style="109" customWidth="1"/>
    <col min="1010" max="1011" width="20.625" style="109" customWidth="1"/>
    <col min="1012" max="1012" width="18" style="109" customWidth="1"/>
    <col min="1013" max="1014" width="12.875" style="109" customWidth="1"/>
    <col min="1015" max="1260" width="9" style="109"/>
    <col min="1261" max="1261" width="9.625" style="109" customWidth="1"/>
    <col min="1262" max="1262" width="45" style="109" customWidth="1"/>
    <col min="1263" max="1264" width="38.75" style="109" customWidth="1"/>
    <col min="1265" max="1265" width="3.375" style="109" customWidth="1"/>
    <col min="1266" max="1267" width="20.625" style="109" customWidth="1"/>
    <col min="1268" max="1268" width="18" style="109" customWidth="1"/>
    <col min="1269" max="1270" width="12.875" style="109" customWidth="1"/>
    <col min="1271" max="1516" width="9" style="109"/>
    <col min="1517" max="1517" width="9.625" style="109" customWidth="1"/>
    <col min="1518" max="1518" width="45" style="109" customWidth="1"/>
    <col min="1519" max="1520" width="38.75" style="109" customWidth="1"/>
    <col min="1521" max="1521" width="3.375" style="109" customWidth="1"/>
    <col min="1522" max="1523" width="20.625" style="109" customWidth="1"/>
    <col min="1524" max="1524" width="18" style="109" customWidth="1"/>
    <col min="1525" max="1526" width="12.875" style="109" customWidth="1"/>
    <col min="1527" max="1772" width="9" style="109"/>
    <col min="1773" max="1773" width="9.625" style="109" customWidth="1"/>
    <col min="1774" max="1774" width="45" style="109" customWidth="1"/>
    <col min="1775" max="1776" width="38.75" style="109" customWidth="1"/>
    <col min="1777" max="1777" width="3.375" style="109" customWidth="1"/>
    <col min="1778" max="1779" width="20.625" style="109" customWidth="1"/>
    <col min="1780" max="1780" width="18" style="109" customWidth="1"/>
    <col min="1781" max="1782" width="12.875" style="109" customWidth="1"/>
    <col min="1783" max="2028" width="9" style="109"/>
    <col min="2029" max="2029" width="9.625" style="109" customWidth="1"/>
    <col min="2030" max="2030" width="45" style="109" customWidth="1"/>
    <col min="2031" max="2032" width="38.75" style="109" customWidth="1"/>
    <col min="2033" max="2033" width="3.375" style="109" customWidth="1"/>
    <col min="2034" max="2035" width="20.625" style="109" customWidth="1"/>
    <col min="2036" max="2036" width="18" style="109" customWidth="1"/>
    <col min="2037" max="2038" width="12.875" style="109" customWidth="1"/>
    <col min="2039" max="2284" width="9" style="109"/>
    <col min="2285" max="2285" width="9.625" style="109" customWidth="1"/>
    <col min="2286" max="2286" width="45" style="109" customWidth="1"/>
    <col min="2287" max="2288" width="38.75" style="109" customWidth="1"/>
    <col min="2289" max="2289" width="3.375" style="109" customWidth="1"/>
    <col min="2290" max="2291" width="20.625" style="109" customWidth="1"/>
    <col min="2292" max="2292" width="18" style="109" customWidth="1"/>
    <col min="2293" max="2294" width="12.875" style="109" customWidth="1"/>
    <col min="2295" max="2540" width="9" style="109"/>
    <col min="2541" max="2541" width="9.625" style="109" customWidth="1"/>
    <col min="2542" max="2542" width="45" style="109" customWidth="1"/>
    <col min="2543" max="2544" width="38.75" style="109" customWidth="1"/>
    <col min="2545" max="2545" width="3.375" style="109" customWidth="1"/>
    <col min="2546" max="2547" width="20.625" style="109" customWidth="1"/>
    <col min="2548" max="2548" width="18" style="109" customWidth="1"/>
    <col min="2549" max="2550" width="12.875" style="109" customWidth="1"/>
    <col min="2551" max="2796" width="9" style="109"/>
    <col min="2797" max="2797" width="9.625" style="109" customWidth="1"/>
    <col min="2798" max="2798" width="45" style="109" customWidth="1"/>
    <col min="2799" max="2800" width="38.75" style="109" customWidth="1"/>
    <col min="2801" max="2801" width="3.375" style="109" customWidth="1"/>
    <col min="2802" max="2803" width="20.625" style="109" customWidth="1"/>
    <col min="2804" max="2804" width="18" style="109" customWidth="1"/>
    <col min="2805" max="2806" width="12.875" style="109" customWidth="1"/>
    <col min="2807" max="3052" width="9" style="109"/>
    <col min="3053" max="3053" width="9.625" style="109" customWidth="1"/>
    <col min="3054" max="3054" width="45" style="109" customWidth="1"/>
    <col min="3055" max="3056" width="38.75" style="109" customWidth="1"/>
    <col min="3057" max="3057" width="3.375" style="109" customWidth="1"/>
    <col min="3058" max="3059" width="20.625" style="109" customWidth="1"/>
    <col min="3060" max="3060" width="18" style="109" customWidth="1"/>
    <col min="3061" max="3062" width="12.875" style="109" customWidth="1"/>
    <col min="3063" max="3308" width="9" style="109"/>
    <col min="3309" max="3309" width="9.625" style="109" customWidth="1"/>
    <col min="3310" max="3310" width="45" style="109" customWidth="1"/>
    <col min="3311" max="3312" width="38.75" style="109" customWidth="1"/>
    <col min="3313" max="3313" width="3.375" style="109" customWidth="1"/>
    <col min="3314" max="3315" width="20.625" style="109" customWidth="1"/>
    <col min="3316" max="3316" width="18" style="109" customWidth="1"/>
    <col min="3317" max="3318" width="12.875" style="109" customWidth="1"/>
    <col min="3319" max="3564" width="9" style="109"/>
    <col min="3565" max="3565" width="9.625" style="109" customWidth="1"/>
    <col min="3566" max="3566" width="45" style="109" customWidth="1"/>
    <col min="3567" max="3568" width="38.75" style="109" customWidth="1"/>
    <col min="3569" max="3569" width="3.375" style="109" customWidth="1"/>
    <col min="3570" max="3571" width="20.625" style="109" customWidth="1"/>
    <col min="3572" max="3572" width="18" style="109" customWidth="1"/>
    <col min="3573" max="3574" width="12.875" style="109" customWidth="1"/>
    <col min="3575" max="3820" width="9" style="109"/>
    <col min="3821" max="3821" width="9.625" style="109" customWidth="1"/>
    <col min="3822" max="3822" width="45" style="109" customWidth="1"/>
    <col min="3823" max="3824" width="38.75" style="109" customWidth="1"/>
    <col min="3825" max="3825" width="3.375" style="109" customWidth="1"/>
    <col min="3826" max="3827" width="20.625" style="109" customWidth="1"/>
    <col min="3828" max="3828" width="18" style="109" customWidth="1"/>
    <col min="3829" max="3830" width="12.875" style="109" customWidth="1"/>
    <col min="3831" max="4076" width="9" style="109"/>
    <col min="4077" max="4077" width="9.625" style="109" customWidth="1"/>
    <col min="4078" max="4078" width="45" style="109" customWidth="1"/>
    <col min="4079" max="4080" width="38.75" style="109" customWidth="1"/>
    <col min="4081" max="4081" width="3.375" style="109" customWidth="1"/>
    <col min="4082" max="4083" width="20.625" style="109" customWidth="1"/>
    <col min="4084" max="4084" width="18" style="109" customWidth="1"/>
    <col min="4085" max="4086" width="12.875" style="109" customWidth="1"/>
    <col min="4087" max="4332" width="9" style="109"/>
    <col min="4333" max="4333" width="9.625" style="109" customWidth="1"/>
    <col min="4334" max="4334" width="45" style="109" customWidth="1"/>
    <col min="4335" max="4336" width="38.75" style="109" customWidth="1"/>
    <col min="4337" max="4337" width="3.375" style="109" customWidth="1"/>
    <col min="4338" max="4339" width="20.625" style="109" customWidth="1"/>
    <col min="4340" max="4340" width="18" style="109" customWidth="1"/>
    <col min="4341" max="4342" width="12.875" style="109" customWidth="1"/>
    <col min="4343" max="4588" width="9" style="109"/>
    <col min="4589" max="4589" width="9.625" style="109" customWidth="1"/>
    <col min="4590" max="4590" width="45" style="109" customWidth="1"/>
    <col min="4591" max="4592" width="38.75" style="109" customWidth="1"/>
    <col min="4593" max="4593" width="3.375" style="109" customWidth="1"/>
    <col min="4594" max="4595" width="20.625" style="109" customWidth="1"/>
    <col min="4596" max="4596" width="18" style="109" customWidth="1"/>
    <col min="4597" max="4598" width="12.875" style="109" customWidth="1"/>
    <col min="4599" max="4844" width="9" style="109"/>
    <col min="4845" max="4845" width="9.625" style="109" customWidth="1"/>
    <col min="4846" max="4846" width="45" style="109" customWidth="1"/>
    <col min="4847" max="4848" width="38.75" style="109" customWidth="1"/>
    <col min="4849" max="4849" width="3.375" style="109" customWidth="1"/>
    <col min="4850" max="4851" width="20.625" style="109" customWidth="1"/>
    <col min="4852" max="4852" width="18" style="109" customWidth="1"/>
    <col min="4853" max="4854" width="12.875" style="109" customWidth="1"/>
    <col min="4855" max="5100" width="9" style="109"/>
    <col min="5101" max="5101" width="9.625" style="109" customWidth="1"/>
    <col min="5102" max="5102" width="45" style="109" customWidth="1"/>
    <col min="5103" max="5104" width="38.75" style="109" customWidth="1"/>
    <col min="5105" max="5105" width="3.375" style="109" customWidth="1"/>
    <col min="5106" max="5107" width="20.625" style="109" customWidth="1"/>
    <col min="5108" max="5108" width="18" style="109" customWidth="1"/>
    <col min="5109" max="5110" width="12.875" style="109" customWidth="1"/>
    <col min="5111" max="5356" width="9" style="109"/>
    <col min="5357" max="5357" width="9.625" style="109" customWidth="1"/>
    <col min="5358" max="5358" width="45" style="109" customWidth="1"/>
    <col min="5359" max="5360" width="38.75" style="109" customWidth="1"/>
    <col min="5361" max="5361" width="3.375" style="109" customWidth="1"/>
    <col min="5362" max="5363" width="20.625" style="109" customWidth="1"/>
    <col min="5364" max="5364" width="18" style="109" customWidth="1"/>
    <col min="5365" max="5366" width="12.875" style="109" customWidth="1"/>
    <col min="5367" max="5612" width="9" style="109"/>
    <col min="5613" max="5613" width="9.625" style="109" customWidth="1"/>
    <col min="5614" max="5614" width="45" style="109" customWidth="1"/>
    <col min="5615" max="5616" width="38.75" style="109" customWidth="1"/>
    <col min="5617" max="5617" width="3.375" style="109" customWidth="1"/>
    <col min="5618" max="5619" width="20.625" style="109" customWidth="1"/>
    <col min="5620" max="5620" width="18" style="109" customWidth="1"/>
    <col min="5621" max="5622" width="12.875" style="109" customWidth="1"/>
    <col min="5623" max="5868" width="9" style="109"/>
    <col min="5869" max="5869" width="9.625" style="109" customWidth="1"/>
    <col min="5870" max="5870" width="45" style="109" customWidth="1"/>
    <col min="5871" max="5872" width="38.75" style="109" customWidth="1"/>
    <col min="5873" max="5873" width="3.375" style="109" customWidth="1"/>
    <col min="5874" max="5875" width="20.625" style="109" customWidth="1"/>
    <col min="5876" max="5876" width="18" style="109" customWidth="1"/>
    <col min="5877" max="5878" width="12.875" style="109" customWidth="1"/>
    <col min="5879" max="6124" width="9" style="109"/>
    <col min="6125" max="6125" width="9.625" style="109" customWidth="1"/>
    <col min="6126" max="6126" width="45" style="109" customWidth="1"/>
    <col min="6127" max="6128" width="38.75" style="109" customWidth="1"/>
    <col min="6129" max="6129" width="3.375" style="109" customWidth="1"/>
    <col min="6130" max="6131" width="20.625" style="109" customWidth="1"/>
    <col min="6132" max="6132" width="18" style="109" customWidth="1"/>
    <col min="6133" max="6134" width="12.875" style="109" customWidth="1"/>
    <col min="6135" max="6380" width="9" style="109"/>
    <col min="6381" max="6381" width="9.625" style="109" customWidth="1"/>
    <col min="6382" max="6382" width="45" style="109" customWidth="1"/>
    <col min="6383" max="6384" width="38.75" style="109" customWidth="1"/>
    <col min="6385" max="6385" width="3.375" style="109" customWidth="1"/>
    <col min="6386" max="6387" width="20.625" style="109" customWidth="1"/>
    <col min="6388" max="6388" width="18" style="109" customWidth="1"/>
    <col min="6389" max="6390" width="12.875" style="109" customWidth="1"/>
    <col min="6391" max="6636" width="9" style="109"/>
    <col min="6637" max="6637" width="9.625" style="109" customWidth="1"/>
    <col min="6638" max="6638" width="45" style="109" customWidth="1"/>
    <col min="6639" max="6640" width="38.75" style="109" customWidth="1"/>
    <col min="6641" max="6641" width="3.375" style="109" customWidth="1"/>
    <col min="6642" max="6643" width="20.625" style="109" customWidth="1"/>
    <col min="6644" max="6644" width="18" style="109" customWidth="1"/>
    <col min="6645" max="6646" width="12.875" style="109" customWidth="1"/>
    <col min="6647" max="6892" width="9" style="109"/>
    <col min="6893" max="6893" width="9.625" style="109" customWidth="1"/>
    <col min="6894" max="6894" width="45" style="109" customWidth="1"/>
    <col min="6895" max="6896" width="38.75" style="109" customWidth="1"/>
    <col min="6897" max="6897" width="3.375" style="109" customWidth="1"/>
    <col min="6898" max="6899" width="20.625" style="109" customWidth="1"/>
    <col min="6900" max="6900" width="18" style="109" customWidth="1"/>
    <col min="6901" max="6902" width="12.875" style="109" customWidth="1"/>
    <col min="6903" max="7148" width="9" style="109"/>
    <col min="7149" max="7149" width="9.625" style="109" customWidth="1"/>
    <col min="7150" max="7150" width="45" style="109" customWidth="1"/>
    <col min="7151" max="7152" width="38.75" style="109" customWidth="1"/>
    <col min="7153" max="7153" width="3.375" style="109" customWidth="1"/>
    <col min="7154" max="7155" width="20.625" style="109" customWidth="1"/>
    <col min="7156" max="7156" width="18" style="109" customWidth="1"/>
    <col min="7157" max="7158" width="12.875" style="109" customWidth="1"/>
    <col min="7159" max="7404" width="9" style="109"/>
    <col min="7405" max="7405" width="9.625" style="109" customWidth="1"/>
    <col min="7406" max="7406" width="45" style="109" customWidth="1"/>
    <col min="7407" max="7408" width="38.75" style="109" customWidth="1"/>
    <col min="7409" max="7409" width="3.375" style="109" customWidth="1"/>
    <col min="7410" max="7411" width="20.625" style="109" customWidth="1"/>
    <col min="7412" max="7412" width="18" style="109" customWidth="1"/>
    <col min="7413" max="7414" width="12.875" style="109" customWidth="1"/>
    <col min="7415" max="7660" width="9" style="109"/>
    <col min="7661" max="7661" width="9.625" style="109" customWidth="1"/>
    <col min="7662" max="7662" width="45" style="109" customWidth="1"/>
    <col min="7663" max="7664" width="38.75" style="109" customWidth="1"/>
    <col min="7665" max="7665" width="3.375" style="109" customWidth="1"/>
    <col min="7666" max="7667" width="20.625" style="109" customWidth="1"/>
    <col min="7668" max="7668" width="18" style="109" customWidth="1"/>
    <col min="7669" max="7670" width="12.875" style="109" customWidth="1"/>
    <col min="7671" max="7916" width="9" style="109"/>
    <col min="7917" max="7917" width="9.625" style="109" customWidth="1"/>
    <col min="7918" max="7918" width="45" style="109" customWidth="1"/>
    <col min="7919" max="7920" width="38.75" style="109" customWidth="1"/>
    <col min="7921" max="7921" width="3.375" style="109" customWidth="1"/>
    <col min="7922" max="7923" width="20.625" style="109" customWidth="1"/>
    <col min="7924" max="7924" width="18" style="109" customWidth="1"/>
    <col min="7925" max="7926" width="12.875" style="109" customWidth="1"/>
    <col min="7927" max="8172" width="9" style="109"/>
    <col min="8173" max="8173" width="9.625" style="109" customWidth="1"/>
    <col min="8174" max="8174" width="45" style="109" customWidth="1"/>
    <col min="8175" max="8176" width="38.75" style="109" customWidth="1"/>
    <col min="8177" max="8177" width="3.375" style="109" customWidth="1"/>
    <col min="8178" max="8179" width="20.625" style="109" customWidth="1"/>
    <col min="8180" max="8180" width="18" style="109" customWidth="1"/>
    <col min="8181" max="8182" width="12.875" style="109" customWidth="1"/>
    <col min="8183" max="8428" width="9" style="109"/>
    <col min="8429" max="8429" width="9.625" style="109" customWidth="1"/>
    <col min="8430" max="8430" width="45" style="109" customWidth="1"/>
    <col min="8431" max="8432" width="38.75" style="109" customWidth="1"/>
    <col min="8433" max="8433" width="3.375" style="109" customWidth="1"/>
    <col min="8434" max="8435" width="20.625" style="109" customWidth="1"/>
    <col min="8436" max="8436" width="18" style="109" customWidth="1"/>
    <col min="8437" max="8438" width="12.875" style="109" customWidth="1"/>
    <col min="8439" max="8684" width="9" style="109"/>
    <col min="8685" max="8685" width="9.625" style="109" customWidth="1"/>
    <col min="8686" max="8686" width="45" style="109" customWidth="1"/>
    <col min="8687" max="8688" width="38.75" style="109" customWidth="1"/>
    <col min="8689" max="8689" width="3.375" style="109" customWidth="1"/>
    <col min="8690" max="8691" width="20.625" style="109" customWidth="1"/>
    <col min="8692" max="8692" width="18" style="109" customWidth="1"/>
    <col min="8693" max="8694" width="12.875" style="109" customWidth="1"/>
    <col min="8695" max="8940" width="9" style="109"/>
    <col min="8941" max="8941" width="9.625" style="109" customWidth="1"/>
    <col min="8942" max="8942" width="45" style="109" customWidth="1"/>
    <col min="8943" max="8944" width="38.75" style="109" customWidth="1"/>
    <col min="8945" max="8945" width="3.375" style="109" customWidth="1"/>
    <col min="8946" max="8947" width="20.625" style="109" customWidth="1"/>
    <col min="8948" max="8948" width="18" style="109" customWidth="1"/>
    <col min="8949" max="8950" width="12.875" style="109" customWidth="1"/>
    <col min="8951" max="9196" width="9" style="109"/>
    <col min="9197" max="9197" width="9.625" style="109" customWidth="1"/>
    <col min="9198" max="9198" width="45" style="109" customWidth="1"/>
    <col min="9199" max="9200" width="38.75" style="109" customWidth="1"/>
    <col min="9201" max="9201" width="3.375" style="109" customWidth="1"/>
    <col min="9202" max="9203" width="20.625" style="109" customWidth="1"/>
    <col min="9204" max="9204" width="18" style="109" customWidth="1"/>
    <col min="9205" max="9206" width="12.875" style="109" customWidth="1"/>
    <col min="9207" max="9452" width="9" style="109"/>
    <col min="9453" max="9453" width="9.625" style="109" customWidth="1"/>
    <col min="9454" max="9454" width="45" style="109" customWidth="1"/>
    <col min="9455" max="9456" width="38.75" style="109" customWidth="1"/>
    <col min="9457" max="9457" width="3.375" style="109" customWidth="1"/>
    <col min="9458" max="9459" width="20.625" style="109" customWidth="1"/>
    <col min="9460" max="9460" width="18" style="109" customWidth="1"/>
    <col min="9461" max="9462" width="12.875" style="109" customWidth="1"/>
    <col min="9463" max="9708" width="9" style="109"/>
    <col min="9709" max="9709" width="9.625" style="109" customWidth="1"/>
    <col min="9710" max="9710" width="45" style="109" customWidth="1"/>
    <col min="9711" max="9712" width="38.75" style="109" customWidth="1"/>
    <col min="9713" max="9713" width="3.375" style="109" customWidth="1"/>
    <col min="9714" max="9715" width="20.625" style="109" customWidth="1"/>
    <col min="9716" max="9716" width="18" style="109" customWidth="1"/>
    <col min="9717" max="9718" width="12.875" style="109" customWidth="1"/>
    <col min="9719" max="9964" width="9" style="109"/>
    <col min="9965" max="9965" width="9.625" style="109" customWidth="1"/>
    <col min="9966" max="9966" width="45" style="109" customWidth="1"/>
    <col min="9967" max="9968" width="38.75" style="109" customWidth="1"/>
    <col min="9969" max="9969" width="3.375" style="109" customWidth="1"/>
    <col min="9970" max="9971" width="20.625" style="109" customWidth="1"/>
    <col min="9972" max="9972" width="18" style="109" customWidth="1"/>
    <col min="9973" max="9974" width="12.875" style="109" customWidth="1"/>
    <col min="9975" max="10220" width="9" style="109"/>
    <col min="10221" max="10221" width="9.625" style="109" customWidth="1"/>
    <col min="10222" max="10222" width="45" style="109" customWidth="1"/>
    <col min="10223" max="10224" width="38.75" style="109" customWidth="1"/>
    <col min="10225" max="10225" width="3.375" style="109" customWidth="1"/>
    <col min="10226" max="10227" width="20.625" style="109" customWidth="1"/>
    <col min="10228" max="10228" width="18" style="109" customWidth="1"/>
    <col min="10229" max="10230" width="12.875" style="109" customWidth="1"/>
    <col min="10231" max="10476" width="9" style="109"/>
    <col min="10477" max="10477" width="9.625" style="109" customWidth="1"/>
    <col min="10478" max="10478" width="45" style="109" customWidth="1"/>
    <col min="10479" max="10480" width="38.75" style="109" customWidth="1"/>
    <col min="10481" max="10481" width="3.375" style="109" customWidth="1"/>
    <col min="10482" max="10483" width="20.625" style="109" customWidth="1"/>
    <col min="10484" max="10484" width="18" style="109" customWidth="1"/>
    <col min="10485" max="10486" width="12.875" style="109" customWidth="1"/>
    <col min="10487" max="10732" width="9" style="109"/>
    <col min="10733" max="10733" width="9.625" style="109" customWidth="1"/>
    <col min="10734" max="10734" width="45" style="109" customWidth="1"/>
    <col min="10735" max="10736" width="38.75" style="109" customWidth="1"/>
    <col min="10737" max="10737" width="3.375" style="109" customWidth="1"/>
    <col min="10738" max="10739" width="20.625" style="109" customWidth="1"/>
    <col min="10740" max="10740" width="18" style="109" customWidth="1"/>
    <col min="10741" max="10742" width="12.875" style="109" customWidth="1"/>
    <col min="10743" max="10988" width="9" style="109"/>
    <col min="10989" max="10989" width="9.625" style="109" customWidth="1"/>
    <col min="10990" max="10990" width="45" style="109" customWidth="1"/>
    <col min="10991" max="10992" width="38.75" style="109" customWidth="1"/>
    <col min="10993" max="10993" width="3.375" style="109" customWidth="1"/>
    <col min="10994" max="10995" width="20.625" style="109" customWidth="1"/>
    <col min="10996" max="10996" width="18" style="109" customWidth="1"/>
    <col min="10997" max="10998" width="12.875" style="109" customWidth="1"/>
    <col min="10999" max="11244" width="9" style="109"/>
    <col min="11245" max="11245" width="9.625" style="109" customWidth="1"/>
    <col min="11246" max="11246" width="45" style="109" customWidth="1"/>
    <col min="11247" max="11248" width="38.75" style="109" customWidth="1"/>
    <col min="11249" max="11249" width="3.375" style="109" customWidth="1"/>
    <col min="11250" max="11251" width="20.625" style="109" customWidth="1"/>
    <col min="11252" max="11252" width="18" style="109" customWidth="1"/>
    <col min="11253" max="11254" width="12.875" style="109" customWidth="1"/>
    <col min="11255" max="11500" width="9" style="109"/>
    <col min="11501" max="11501" width="9.625" style="109" customWidth="1"/>
    <col min="11502" max="11502" width="45" style="109" customWidth="1"/>
    <col min="11503" max="11504" width="38.75" style="109" customWidth="1"/>
    <col min="11505" max="11505" width="3.375" style="109" customWidth="1"/>
    <col min="11506" max="11507" width="20.625" style="109" customWidth="1"/>
    <col min="11508" max="11508" width="18" style="109" customWidth="1"/>
    <col min="11509" max="11510" width="12.875" style="109" customWidth="1"/>
    <col min="11511" max="11756" width="9" style="109"/>
    <col min="11757" max="11757" width="9.625" style="109" customWidth="1"/>
    <col min="11758" max="11758" width="45" style="109" customWidth="1"/>
    <col min="11759" max="11760" width="38.75" style="109" customWidth="1"/>
    <col min="11761" max="11761" width="3.375" style="109" customWidth="1"/>
    <col min="11762" max="11763" width="20.625" style="109" customWidth="1"/>
    <col min="11764" max="11764" width="18" style="109" customWidth="1"/>
    <col min="11765" max="11766" width="12.875" style="109" customWidth="1"/>
    <col min="11767" max="12012" width="9" style="109"/>
    <col min="12013" max="12013" width="9.625" style="109" customWidth="1"/>
    <col min="12014" max="12014" width="45" style="109" customWidth="1"/>
    <col min="12015" max="12016" width="38.75" style="109" customWidth="1"/>
    <col min="12017" max="12017" width="3.375" style="109" customWidth="1"/>
    <col min="12018" max="12019" width="20.625" style="109" customWidth="1"/>
    <col min="12020" max="12020" width="18" style="109" customWidth="1"/>
    <col min="12021" max="12022" width="12.875" style="109" customWidth="1"/>
    <col min="12023" max="12268" width="9" style="109"/>
    <col min="12269" max="12269" width="9.625" style="109" customWidth="1"/>
    <col min="12270" max="12270" width="45" style="109" customWidth="1"/>
    <col min="12271" max="12272" width="38.75" style="109" customWidth="1"/>
    <col min="12273" max="12273" width="3.375" style="109" customWidth="1"/>
    <col min="12274" max="12275" width="20.625" style="109" customWidth="1"/>
    <col min="12276" max="12276" width="18" style="109" customWidth="1"/>
    <col min="12277" max="12278" width="12.875" style="109" customWidth="1"/>
    <col min="12279" max="12524" width="9" style="109"/>
    <col min="12525" max="12525" width="9.625" style="109" customWidth="1"/>
    <col min="12526" max="12526" width="45" style="109" customWidth="1"/>
    <col min="12527" max="12528" width="38.75" style="109" customWidth="1"/>
    <col min="12529" max="12529" width="3.375" style="109" customWidth="1"/>
    <col min="12530" max="12531" width="20.625" style="109" customWidth="1"/>
    <col min="12532" max="12532" width="18" style="109" customWidth="1"/>
    <col min="12533" max="12534" width="12.875" style="109" customWidth="1"/>
    <col min="12535" max="12780" width="9" style="109"/>
    <col min="12781" max="12781" width="9.625" style="109" customWidth="1"/>
    <col min="12782" max="12782" width="45" style="109" customWidth="1"/>
    <col min="12783" max="12784" width="38.75" style="109" customWidth="1"/>
    <col min="12785" max="12785" width="3.375" style="109" customWidth="1"/>
    <col min="12786" max="12787" width="20.625" style="109" customWidth="1"/>
    <col min="12788" max="12788" width="18" style="109" customWidth="1"/>
    <col min="12789" max="12790" width="12.875" style="109" customWidth="1"/>
    <col min="12791" max="13036" width="9" style="109"/>
    <col min="13037" max="13037" width="9.625" style="109" customWidth="1"/>
    <col min="13038" max="13038" width="45" style="109" customWidth="1"/>
    <col min="13039" max="13040" width="38.75" style="109" customWidth="1"/>
    <col min="13041" max="13041" width="3.375" style="109" customWidth="1"/>
    <col min="13042" max="13043" width="20.625" style="109" customWidth="1"/>
    <col min="13044" max="13044" width="18" style="109" customWidth="1"/>
    <col min="13045" max="13046" width="12.875" style="109" customWidth="1"/>
    <col min="13047" max="13292" width="9" style="109"/>
    <col min="13293" max="13293" width="9.625" style="109" customWidth="1"/>
    <col min="13294" max="13294" width="45" style="109" customWidth="1"/>
    <col min="13295" max="13296" width="38.75" style="109" customWidth="1"/>
    <col min="13297" max="13297" width="3.375" style="109" customWidth="1"/>
    <col min="13298" max="13299" width="20.625" style="109" customWidth="1"/>
    <col min="13300" max="13300" width="18" style="109" customWidth="1"/>
    <col min="13301" max="13302" width="12.875" style="109" customWidth="1"/>
    <col min="13303" max="13548" width="9" style="109"/>
    <col min="13549" max="13549" width="9.625" style="109" customWidth="1"/>
    <col min="13550" max="13550" width="45" style="109" customWidth="1"/>
    <col min="13551" max="13552" width="38.75" style="109" customWidth="1"/>
    <col min="13553" max="13553" width="3.375" style="109" customWidth="1"/>
    <col min="13554" max="13555" width="20.625" style="109" customWidth="1"/>
    <col min="13556" max="13556" width="18" style="109" customWidth="1"/>
    <col min="13557" max="13558" width="12.875" style="109" customWidth="1"/>
    <col min="13559" max="13804" width="9" style="109"/>
    <col min="13805" max="13805" width="9.625" style="109" customWidth="1"/>
    <col min="13806" max="13806" width="45" style="109" customWidth="1"/>
    <col min="13807" max="13808" width="38.75" style="109" customWidth="1"/>
    <col min="13809" max="13809" width="3.375" style="109" customWidth="1"/>
    <col min="13810" max="13811" width="20.625" style="109" customWidth="1"/>
    <col min="13812" max="13812" width="18" style="109" customWidth="1"/>
    <col min="13813" max="13814" width="12.875" style="109" customWidth="1"/>
    <col min="13815" max="14060" width="9" style="109"/>
    <col min="14061" max="14061" width="9.625" style="109" customWidth="1"/>
    <col min="14062" max="14062" width="45" style="109" customWidth="1"/>
    <col min="14063" max="14064" width="38.75" style="109" customWidth="1"/>
    <col min="14065" max="14065" width="3.375" style="109" customWidth="1"/>
    <col min="14066" max="14067" width="20.625" style="109" customWidth="1"/>
    <col min="14068" max="14068" width="18" style="109" customWidth="1"/>
    <col min="14069" max="14070" width="12.875" style="109" customWidth="1"/>
    <col min="14071" max="14316" width="9" style="109"/>
    <col min="14317" max="14317" width="9.625" style="109" customWidth="1"/>
    <col min="14318" max="14318" width="45" style="109" customWidth="1"/>
    <col min="14319" max="14320" width="38.75" style="109" customWidth="1"/>
    <col min="14321" max="14321" width="3.375" style="109" customWidth="1"/>
    <col min="14322" max="14323" width="20.625" style="109" customWidth="1"/>
    <col min="14324" max="14324" width="18" style="109" customWidth="1"/>
    <col min="14325" max="14326" width="12.875" style="109" customWidth="1"/>
    <col min="14327" max="14572" width="9" style="109"/>
    <col min="14573" max="14573" width="9.625" style="109" customWidth="1"/>
    <col min="14574" max="14574" width="45" style="109" customWidth="1"/>
    <col min="14575" max="14576" width="38.75" style="109" customWidth="1"/>
    <col min="14577" max="14577" width="3.375" style="109" customWidth="1"/>
    <col min="14578" max="14579" width="20.625" style="109" customWidth="1"/>
    <col min="14580" max="14580" width="18" style="109" customWidth="1"/>
    <col min="14581" max="14582" width="12.875" style="109" customWidth="1"/>
    <col min="14583" max="14828" width="9" style="109"/>
    <col min="14829" max="14829" width="9.625" style="109" customWidth="1"/>
    <col min="14830" max="14830" width="45" style="109" customWidth="1"/>
    <col min="14831" max="14832" width="38.75" style="109" customWidth="1"/>
    <col min="14833" max="14833" width="3.375" style="109" customWidth="1"/>
    <col min="14834" max="14835" width="20.625" style="109" customWidth="1"/>
    <col min="14836" max="14836" width="18" style="109" customWidth="1"/>
    <col min="14837" max="14838" width="12.875" style="109" customWidth="1"/>
    <col min="14839" max="15084" width="9" style="109"/>
    <col min="15085" max="15085" width="9.625" style="109" customWidth="1"/>
    <col min="15086" max="15086" width="45" style="109" customWidth="1"/>
    <col min="15087" max="15088" width="38.75" style="109" customWidth="1"/>
    <col min="15089" max="15089" width="3.375" style="109" customWidth="1"/>
    <col min="15090" max="15091" width="20.625" style="109" customWidth="1"/>
    <col min="15092" max="15092" width="18" style="109" customWidth="1"/>
    <col min="15093" max="15094" width="12.875" style="109" customWidth="1"/>
    <col min="15095" max="15340" width="9" style="109"/>
    <col min="15341" max="15341" width="9.625" style="109" customWidth="1"/>
    <col min="15342" max="15342" width="45" style="109" customWidth="1"/>
    <col min="15343" max="15344" width="38.75" style="109" customWidth="1"/>
    <col min="15345" max="15345" width="3.375" style="109" customWidth="1"/>
    <col min="15346" max="15347" width="20.625" style="109" customWidth="1"/>
    <col min="15348" max="15348" width="18" style="109" customWidth="1"/>
    <col min="15349" max="15350" width="12.875" style="109" customWidth="1"/>
    <col min="15351" max="15596" width="9" style="109"/>
    <col min="15597" max="15597" width="9.625" style="109" customWidth="1"/>
    <col min="15598" max="15598" width="45" style="109" customWidth="1"/>
    <col min="15599" max="15600" width="38.75" style="109" customWidth="1"/>
    <col min="15601" max="15601" width="3.375" style="109" customWidth="1"/>
    <col min="15602" max="15603" width="20.625" style="109" customWidth="1"/>
    <col min="15604" max="15604" width="18" style="109" customWidth="1"/>
    <col min="15605" max="15606" width="12.875" style="109" customWidth="1"/>
    <col min="15607" max="15852" width="9" style="109"/>
    <col min="15853" max="15853" width="9.625" style="109" customWidth="1"/>
    <col min="15854" max="15854" width="45" style="109" customWidth="1"/>
    <col min="15855" max="15856" width="38.75" style="109" customWidth="1"/>
    <col min="15857" max="15857" width="3.375" style="109" customWidth="1"/>
    <col min="15858" max="15859" width="20.625" style="109" customWidth="1"/>
    <col min="15860" max="15860" width="18" style="109" customWidth="1"/>
    <col min="15861" max="15862" width="12.875" style="109" customWidth="1"/>
    <col min="15863" max="16108" width="9" style="109"/>
    <col min="16109" max="16109" width="9.625" style="109" customWidth="1"/>
    <col min="16110" max="16110" width="45" style="109" customWidth="1"/>
    <col min="16111" max="16112" width="38.75" style="109" customWidth="1"/>
    <col min="16113" max="16113" width="3.375" style="109" customWidth="1"/>
    <col min="16114" max="16115" width="20.625" style="109" customWidth="1"/>
    <col min="16116" max="16116" width="18" style="109" customWidth="1"/>
    <col min="16117" max="16118" width="12.875" style="109" customWidth="1"/>
    <col min="16119" max="16384" width="9" style="109"/>
  </cols>
  <sheetData>
    <row r="1" spans="1:7" s="77" customFormat="1" ht="22.5" customHeight="1" x14ac:dyDescent="0.35">
      <c r="A1" s="218" t="s">
        <v>121</v>
      </c>
      <c r="B1" s="218"/>
      <c r="C1" s="218"/>
      <c r="D1" s="218"/>
      <c r="E1" s="218"/>
      <c r="F1" s="218"/>
    </row>
    <row r="2" spans="1:7" s="77" customFormat="1" ht="22.5" customHeight="1" x14ac:dyDescent="0.35">
      <c r="A2" s="219" t="s">
        <v>143</v>
      </c>
      <c r="B2" s="219"/>
      <c r="C2" s="219"/>
      <c r="D2" s="219"/>
      <c r="E2" s="219"/>
      <c r="F2" s="219"/>
    </row>
    <row r="3" spans="1:7" s="77" customFormat="1" ht="27" customHeight="1" x14ac:dyDescent="0.35">
      <c r="A3" s="220" t="s">
        <v>0</v>
      </c>
      <c r="B3" s="220"/>
      <c r="C3" s="220"/>
      <c r="D3" s="220"/>
      <c r="E3" s="220"/>
      <c r="F3" s="220"/>
    </row>
    <row r="4" spans="1:7" s="77" customFormat="1" ht="30" customHeight="1" x14ac:dyDescent="0.35">
      <c r="A4" s="78" t="s">
        <v>5</v>
      </c>
      <c r="B4" s="78" t="s">
        <v>10</v>
      </c>
      <c r="C4" s="78" t="s">
        <v>9</v>
      </c>
      <c r="D4" s="78" t="s">
        <v>11</v>
      </c>
      <c r="E4" s="78" t="s">
        <v>123</v>
      </c>
      <c r="F4" s="78" t="s">
        <v>144</v>
      </c>
      <c r="G4" s="79"/>
    </row>
    <row r="5" spans="1:7" s="87" customFormat="1" ht="23.25" x14ac:dyDescent="0.2">
      <c r="A5" s="80">
        <v>1</v>
      </c>
      <c r="B5" s="81" t="s">
        <v>125</v>
      </c>
      <c r="C5" s="82" t="s">
        <v>145</v>
      </c>
      <c r="D5" s="83">
        <v>859034.79500000004</v>
      </c>
      <c r="E5" s="84">
        <v>3232.4615759399999</v>
      </c>
      <c r="F5" s="85">
        <v>0</v>
      </c>
      <c r="G5" s="86"/>
    </row>
    <row r="6" spans="1:7" s="90" customFormat="1" ht="23.25" x14ac:dyDescent="0.2">
      <c r="A6" s="80">
        <v>2</v>
      </c>
      <c r="B6" s="81" t="s">
        <v>127</v>
      </c>
      <c r="C6" s="88" t="s">
        <v>128</v>
      </c>
      <c r="D6" s="83">
        <v>2.1000000000000001E-2</v>
      </c>
      <c r="E6" s="84">
        <v>1174.6278699700001</v>
      </c>
      <c r="F6" s="84">
        <v>82.223950900000006</v>
      </c>
      <c r="G6" s="89"/>
    </row>
    <row r="7" spans="1:7" s="87" customFormat="1" ht="46.5" x14ac:dyDescent="0.2">
      <c r="A7" s="80">
        <v>3</v>
      </c>
      <c r="B7" s="81" t="s">
        <v>146</v>
      </c>
      <c r="C7" s="88" t="s">
        <v>147</v>
      </c>
      <c r="D7" s="83">
        <v>13.290906000000001</v>
      </c>
      <c r="E7" s="84">
        <v>757.98079726999993</v>
      </c>
      <c r="F7" s="84">
        <v>0</v>
      </c>
      <c r="G7" s="86"/>
    </row>
    <row r="8" spans="1:7" s="92" customFormat="1" ht="23.25" customHeight="1" x14ac:dyDescent="0.2">
      <c r="A8" s="80">
        <v>4</v>
      </c>
      <c r="B8" s="81" t="s">
        <v>132</v>
      </c>
      <c r="C8" s="91" t="s">
        <v>133</v>
      </c>
      <c r="D8" s="83">
        <v>7225.3530000000001</v>
      </c>
      <c r="E8" s="84">
        <v>196.98707693</v>
      </c>
      <c r="F8" s="84">
        <v>0</v>
      </c>
      <c r="G8" s="89"/>
    </row>
    <row r="9" spans="1:7" s="92" customFormat="1" ht="23.25" x14ac:dyDescent="0.2">
      <c r="A9" s="80">
        <v>5</v>
      </c>
      <c r="B9" s="81" t="s">
        <v>148</v>
      </c>
      <c r="C9" s="91" t="s">
        <v>149</v>
      </c>
      <c r="D9" s="83">
        <v>988.65</v>
      </c>
      <c r="E9" s="84">
        <v>148.58929243</v>
      </c>
      <c r="F9" s="84">
        <v>4.6246245899999998</v>
      </c>
      <c r="G9" s="89"/>
    </row>
    <row r="10" spans="1:7" s="92" customFormat="1" ht="23.25" x14ac:dyDescent="0.2">
      <c r="A10" s="80">
        <v>6</v>
      </c>
      <c r="B10" s="80" t="s">
        <v>135</v>
      </c>
      <c r="C10" s="93" t="s">
        <v>136</v>
      </c>
      <c r="D10" s="83">
        <v>7007.1</v>
      </c>
      <c r="E10" s="84">
        <v>101.71189901999999</v>
      </c>
      <c r="F10" s="84">
        <v>0</v>
      </c>
      <c r="G10" s="89"/>
    </row>
    <row r="11" spans="1:7" s="92" customFormat="1" ht="23.25" x14ac:dyDescent="0.2">
      <c r="A11" s="80">
        <v>7</v>
      </c>
      <c r="B11" s="81" t="s">
        <v>130</v>
      </c>
      <c r="C11" s="93" t="s">
        <v>131</v>
      </c>
      <c r="D11" s="83">
        <v>13367</v>
      </c>
      <c r="E11" s="84">
        <v>91.134277099999991</v>
      </c>
      <c r="F11" s="84">
        <v>0</v>
      </c>
      <c r="G11" s="89"/>
    </row>
    <row r="12" spans="1:7" s="92" customFormat="1" ht="23.25" x14ac:dyDescent="0.2">
      <c r="A12" s="80">
        <v>8</v>
      </c>
      <c r="B12" s="81" t="s">
        <v>125</v>
      </c>
      <c r="C12" s="93" t="s">
        <v>150</v>
      </c>
      <c r="D12" s="83">
        <v>6047.9</v>
      </c>
      <c r="E12" s="84">
        <v>85.91</v>
      </c>
      <c r="F12" s="84">
        <v>0</v>
      </c>
      <c r="G12" s="89"/>
    </row>
    <row r="13" spans="1:7" s="92" customFormat="1" ht="23.25" x14ac:dyDescent="0.2">
      <c r="A13" s="80">
        <v>9</v>
      </c>
      <c r="B13" s="80">
        <v>2101</v>
      </c>
      <c r="C13" s="93" t="s">
        <v>29</v>
      </c>
      <c r="D13" s="83">
        <v>559.54392000000007</v>
      </c>
      <c r="E13" s="84">
        <v>62.024809420000004</v>
      </c>
      <c r="F13" s="84">
        <v>4.4175141</v>
      </c>
      <c r="G13" s="89"/>
    </row>
    <row r="14" spans="1:7" s="92" customFormat="1" ht="23.25" x14ac:dyDescent="0.2">
      <c r="A14" s="80">
        <v>10</v>
      </c>
      <c r="B14" s="81">
        <v>8544</v>
      </c>
      <c r="C14" s="94" t="s">
        <v>134</v>
      </c>
      <c r="D14" s="83">
        <v>40.192339999999994</v>
      </c>
      <c r="E14" s="84">
        <v>58.295294239999997</v>
      </c>
      <c r="F14" s="84">
        <v>2.8468816499999998</v>
      </c>
      <c r="G14" s="89"/>
    </row>
    <row r="15" spans="1:7" s="92" customFormat="1" ht="23.25" x14ac:dyDescent="0.2">
      <c r="A15" s="221" t="s">
        <v>140</v>
      </c>
      <c r="B15" s="222"/>
      <c r="C15" s="223"/>
      <c r="D15" s="95">
        <f>SUM(D5:D14)</f>
        <v>894283.84616599989</v>
      </c>
      <c r="E15" s="96">
        <f>SUM(E5:E14)</f>
        <v>5909.7228923199982</v>
      </c>
      <c r="F15" s="96">
        <f>SUM(F5:F14)</f>
        <v>94.112971240000007</v>
      </c>
      <c r="G15" s="97"/>
    </row>
    <row r="16" spans="1:7" s="92" customFormat="1" ht="24" thickBot="1" x14ac:dyDescent="0.25">
      <c r="A16" s="224" t="s">
        <v>151</v>
      </c>
      <c r="B16" s="225"/>
      <c r="C16" s="226"/>
      <c r="D16" s="98">
        <f>D17-D15</f>
        <v>9776.323694000137</v>
      </c>
      <c r="E16" s="98">
        <f>E17-E15</f>
        <v>175.84698526000193</v>
      </c>
      <c r="F16" s="98">
        <f>F17-F15</f>
        <v>3.1729341799999986</v>
      </c>
      <c r="G16" s="97"/>
    </row>
    <row r="17" spans="1:7" s="77" customFormat="1" ht="24" thickBot="1" x14ac:dyDescent="0.4">
      <c r="A17" s="215" t="s">
        <v>49</v>
      </c>
      <c r="B17" s="216"/>
      <c r="C17" s="217"/>
      <c r="D17" s="99">
        <f>904060169.86/1000</f>
        <v>904060.16986000002</v>
      </c>
      <c r="E17" s="100">
        <f>6085569877.58/1000000</f>
        <v>6085.5698775800001</v>
      </c>
      <c r="F17" s="100">
        <f>97285905.42/1000000</f>
        <v>97.285905420000006</v>
      </c>
      <c r="G17" s="79"/>
    </row>
    <row r="18" spans="1:7" s="77" customFormat="1" ht="27" customHeight="1" thickTop="1" x14ac:dyDescent="0.35">
      <c r="A18" s="101" t="s">
        <v>152</v>
      </c>
      <c r="B18" s="102"/>
      <c r="D18" s="103"/>
      <c r="E18" s="104"/>
      <c r="F18" s="104"/>
      <c r="G18" s="79"/>
    </row>
    <row r="19" spans="1:7" s="92" customFormat="1" ht="23.25" customHeight="1" x14ac:dyDescent="0.2">
      <c r="D19" s="105"/>
      <c r="E19" s="105"/>
      <c r="F19" s="105"/>
      <c r="G19" s="97"/>
    </row>
    <row r="20" spans="1:7" s="92" customFormat="1" ht="23.25" x14ac:dyDescent="0.2">
      <c r="A20" s="92" t="s">
        <v>142</v>
      </c>
      <c r="D20" s="106"/>
      <c r="E20" s="106"/>
      <c r="F20" s="106"/>
      <c r="G20" s="97"/>
    </row>
    <row r="21" spans="1:7" s="77" customFormat="1" ht="14.25" customHeight="1" x14ac:dyDescent="0.35">
      <c r="A21" s="102"/>
      <c r="B21" s="102"/>
      <c r="D21" s="107"/>
      <c r="E21" s="107"/>
      <c r="F21" s="107"/>
    </row>
    <row r="22" spans="1:7" s="77" customFormat="1" ht="14.25" customHeight="1" x14ac:dyDescent="0.35">
      <c r="A22" s="102"/>
      <c r="B22" s="102"/>
      <c r="D22" s="107"/>
      <c r="E22" s="107"/>
      <c r="F22" s="107"/>
    </row>
    <row r="23" spans="1:7" s="77" customFormat="1" ht="14.25" customHeight="1" x14ac:dyDescent="0.35">
      <c r="A23" s="102"/>
      <c r="B23" s="102"/>
      <c r="D23" s="107"/>
      <c r="E23" s="108"/>
      <c r="F23" s="108"/>
    </row>
    <row r="24" spans="1:7" s="77" customFormat="1" ht="18" customHeight="1" x14ac:dyDescent="0.35">
      <c r="A24" s="102"/>
      <c r="B24" s="102"/>
    </row>
    <row r="25" spans="1:7" s="77" customFormat="1" ht="17.25" customHeight="1" x14ac:dyDescent="0.35">
      <c r="A25" s="102"/>
      <c r="B25" s="102"/>
    </row>
    <row r="26" spans="1:7" s="77" customFormat="1" ht="18.75" customHeight="1" x14ac:dyDescent="0.35">
      <c r="A26" s="102"/>
      <c r="B26" s="102"/>
    </row>
    <row r="27" spans="1:7" s="77" customFormat="1" ht="23.25" x14ac:dyDescent="0.35">
      <c r="A27" s="102"/>
      <c r="B27" s="102"/>
    </row>
    <row r="28" spans="1:7" s="77" customFormat="1" ht="23.25" x14ac:dyDescent="0.35">
      <c r="A28" s="102"/>
      <c r="B28" s="102"/>
    </row>
    <row r="29" spans="1:7" s="77" customFormat="1" ht="23.25" x14ac:dyDescent="0.35">
      <c r="A29" s="102"/>
      <c r="B29" s="102"/>
    </row>
    <row r="30" spans="1:7" s="77" customFormat="1" ht="23.25" x14ac:dyDescent="0.35">
      <c r="A30" s="102"/>
      <c r="B30" s="102"/>
    </row>
    <row r="31" spans="1:7" s="77" customFormat="1" ht="23.25" x14ac:dyDescent="0.35">
      <c r="A31" s="102"/>
      <c r="B31" s="102"/>
    </row>
    <row r="32" spans="1:7" s="77" customFormat="1" ht="23.25" x14ac:dyDescent="0.35">
      <c r="A32" s="102"/>
      <c r="B32" s="102"/>
    </row>
    <row r="33" spans="1:2" s="77" customFormat="1" ht="23.25" x14ac:dyDescent="0.35">
      <c r="A33" s="102"/>
      <c r="B33" s="102"/>
    </row>
    <row r="34" spans="1:2" s="77" customFormat="1" ht="23.25" x14ac:dyDescent="0.35">
      <c r="A34" s="102"/>
      <c r="B34" s="102"/>
    </row>
    <row r="35" spans="1:2" s="77" customFormat="1" ht="23.25" x14ac:dyDescent="0.35">
      <c r="A35" s="102"/>
      <c r="B35" s="102"/>
    </row>
    <row r="36" spans="1:2" s="77" customFormat="1" ht="23.25" x14ac:dyDescent="0.35">
      <c r="A36" s="102"/>
      <c r="B36" s="102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topLeftCell="A10" workbookViewId="0">
      <selection activeCell="I11" sqref="I11"/>
    </sheetView>
  </sheetViews>
  <sheetFormatPr defaultRowHeight="23.25" x14ac:dyDescent="0.35"/>
  <cols>
    <col min="1" max="1" width="5.5" style="111" customWidth="1"/>
    <col min="2" max="2" width="23" style="110" customWidth="1"/>
    <col min="3" max="3" width="9.75" style="112" customWidth="1"/>
    <col min="4" max="4" width="16.625" style="113" customWidth="1"/>
    <col min="5" max="5" width="22.75" style="114" customWidth="1"/>
    <col min="6" max="16384" width="9" style="110"/>
  </cols>
  <sheetData>
    <row r="1" spans="1:5" ht="23.25" customHeight="1" x14ac:dyDescent="0.35">
      <c r="A1" s="227" t="s">
        <v>0</v>
      </c>
      <c r="B1" s="227"/>
      <c r="C1" s="227"/>
      <c r="D1" s="227"/>
      <c r="E1" s="227"/>
    </row>
    <row r="2" spans="1:5" ht="23.25" customHeight="1" x14ac:dyDescent="0.35">
      <c r="A2" s="227" t="s">
        <v>153</v>
      </c>
      <c r="B2" s="227"/>
      <c r="C2" s="227"/>
      <c r="D2" s="227"/>
      <c r="E2" s="227"/>
    </row>
    <row r="3" spans="1:5" ht="23.25" customHeight="1" x14ac:dyDescent="0.35">
      <c r="A3" s="227" t="s">
        <v>154</v>
      </c>
      <c r="B3" s="227"/>
      <c r="C3" s="227"/>
      <c r="D3" s="227"/>
      <c r="E3" s="227"/>
    </row>
    <row r="4" spans="1:5" ht="21.75" customHeight="1" x14ac:dyDescent="0.35"/>
    <row r="5" spans="1:5" ht="32.25" customHeight="1" x14ac:dyDescent="0.35">
      <c r="A5" s="115" t="s">
        <v>155</v>
      </c>
      <c r="B5" s="116" t="s">
        <v>9</v>
      </c>
      <c r="C5" s="117" t="s">
        <v>10</v>
      </c>
      <c r="D5" s="118" t="s">
        <v>174</v>
      </c>
      <c r="E5" s="119" t="s">
        <v>12</v>
      </c>
    </row>
    <row r="6" spans="1:5" ht="23.25" customHeight="1" x14ac:dyDescent="0.35">
      <c r="A6" s="120">
        <v>1</v>
      </c>
      <c r="B6" s="121" t="s">
        <v>156</v>
      </c>
      <c r="C6" s="122">
        <v>27101971</v>
      </c>
      <c r="D6" s="123">
        <v>12657370.23</v>
      </c>
      <c r="E6" s="12">
        <v>220048986.77000001</v>
      </c>
    </row>
    <row r="7" spans="1:5" ht="23.25" customHeight="1" x14ac:dyDescent="0.35">
      <c r="A7" s="120">
        <v>2</v>
      </c>
      <c r="B7" s="121" t="s">
        <v>157</v>
      </c>
      <c r="C7" s="122">
        <v>27101224</v>
      </c>
      <c r="D7" s="123">
        <v>4145796.04</v>
      </c>
      <c r="E7" s="12">
        <v>83094869.530000001</v>
      </c>
    </row>
    <row r="8" spans="1:5" ht="23.25" customHeight="1" x14ac:dyDescent="0.35">
      <c r="A8" s="120">
        <v>3</v>
      </c>
      <c r="B8" s="121" t="s">
        <v>158</v>
      </c>
      <c r="C8" s="122">
        <v>87011011</v>
      </c>
      <c r="D8" s="123">
        <v>338945</v>
      </c>
      <c r="E8" s="12">
        <v>36611391.369999997</v>
      </c>
    </row>
    <row r="9" spans="1:5" ht="23.25" customHeight="1" x14ac:dyDescent="0.35">
      <c r="A9" s="120">
        <v>4</v>
      </c>
      <c r="B9" s="121" t="s">
        <v>128</v>
      </c>
      <c r="C9" s="122">
        <v>27160000</v>
      </c>
      <c r="D9" s="123">
        <v>3</v>
      </c>
      <c r="E9" s="12">
        <v>30741331.030000001</v>
      </c>
    </row>
    <row r="10" spans="1:5" ht="23.25" customHeight="1" x14ac:dyDescent="0.35">
      <c r="A10" s="120">
        <v>5</v>
      </c>
      <c r="B10" s="124" t="s">
        <v>159</v>
      </c>
      <c r="C10" s="122">
        <v>23099012</v>
      </c>
      <c r="D10" s="123">
        <v>2317980</v>
      </c>
      <c r="E10" s="12">
        <v>29227283.719999999</v>
      </c>
    </row>
    <row r="11" spans="1:5" ht="23.25" customHeight="1" x14ac:dyDescent="0.35">
      <c r="A11" s="120">
        <v>6</v>
      </c>
      <c r="B11" s="121" t="s">
        <v>160</v>
      </c>
      <c r="C11" s="122">
        <v>27101943</v>
      </c>
      <c r="D11" s="123">
        <v>306865.06400000001</v>
      </c>
      <c r="E11" s="12">
        <v>18510928.550000001</v>
      </c>
    </row>
    <row r="12" spans="1:5" ht="23.25" customHeight="1" x14ac:dyDescent="0.35">
      <c r="A12" s="120">
        <v>7</v>
      </c>
      <c r="B12" s="121" t="s">
        <v>161</v>
      </c>
      <c r="C12" s="122">
        <v>68118100</v>
      </c>
      <c r="D12" s="123">
        <v>2439831</v>
      </c>
      <c r="E12" s="12">
        <v>17958689.41</v>
      </c>
    </row>
    <row r="13" spans="1:5" ht="23.25" customHeight="1" x14ac:dyDescent="0.35">
      <c r="A13" s="120">
        <v>8</v>
      </c>
      <c r="B13" s="121" t="s">
        <v>162</v>
      </c>
      <c r="C13" s="122">
        <v>87019310</v>
      </c>
      <c r="D13" s="123">
        <v>52175</v>
      </c>
      <c r="E13" s="12">
        <v>17071807.5</v>
      </c>
    </row>
    <row r="14" spans="1:5" ht="23.25" customHeight="1" x14ac:dyDescent="0.35">
      <c r="A14" s="120">
        <v>9</v>
      </c>
      <c r="B14" s="121" t="s">
        <v>163</v>
      </c>
      <c r="C14" s="122">
        <v>21069030</v>
      </c>
      <c r="D14" s="123">
        <v>358972.8</v>
      </c>
      <c r="E14" s="12">
        <v>16865124.920000002</v>
      </c>
    </row>
    <row r="15" spans="1:5" ht="23.25" customHeight="1" x14ac:dyDescent="0.35">
      <c r="A15" s="120">
        <v>10</v>
      </c>
      <c r="B15" s="121" t="s">
        <v>164</v>
      </c>
      <c r="C15" s="122">
        <v>84089010</v>
      </c>
      <c r="D15" s="123">
        <v>62484</v>
      </c>
      <c r="E15" s="12">
        <v>15454695.880000001</v>
      </c>
    </row>
    <row r="16" spans="1:5" ht="24.75" customHeight="1" x14ac:dyDescent="0.4">
      <c r="A16" s="125"/>
      <c r="B16" s="126" t="s">
        <v>140</v>
      </c>
      <c r="C16" s="127"/>
      <c r="D16" s="128">
        <f>SUM(D6:D15)</f>
        <v>22680422.134</v>
      </c>
      <c r="E16" s="129">
        <f>SUM(E6:E15)</f>
        <v>485585108.68000013</v>
      </c>
    </row>
    <row r="17" spans="1:5" ht="23.25" customHeight="1" x14ac:dyDescent="0.35">
      <c r="A17" s="130"/>
      <c r="B17" s="131" t="s">
        <v>47</v>
      </c>
      <c r="C17" s="132"/>
      <c r="D17" s="133">
        <f>D18-D16</f>
        <v>24048154.651999999</v>
      </c>
      <c r="E17" s="134">
        <f>E18-E16</f>
        <v>692819155.29999995</v>
      </c>
    </row>
    <row r="18" spans="1:5" ht="24.75" customHeight="1" x14ac:dyDescent="0.35">
      <c r="A18" s="135"/>
      <c r="B18" s="136" t="s">
        <v>165</v>
      </c>
      <c r="C18" s="137"/>
      <c r="D18" s="138">
        <v>46728576.785999998</v>
      </c>
      <c r="E18" s="138">
        <v>1178404263.98</v>
      </c>
    </row>
    <row r="19" spans="1:5" ht="23.25" customHeight="1" x14ac:dyDescent="0.35">
      <c r="A19" s="139"/>
      <c r="B19" s="140"/>
      <c r="C19" s="141"/>
      <c r="D19" s="142"/>
      <c r="E19" s="143"/>
    </row>
    <row r="20" spans="1:5" ht="23.25" customHeight="1" x14ac:dyDescent="0.35">
      <c r="A20" s="144"/>
      <c r="B20" s="145"/>
      <c r="C20" s="146"/>
    </row>
    <row r="21" spans="1:5" ht="23.25" customHeight="1" x14ac:dyDescent="0.35">
      <c r="A21" s="144"/>
      <c r="B21" s="147"/>
      <c r="C21" s="141"/>
      <c r="D21" s="148"/>
      <c r="E21" s="149"/>
    </row>
    <row r="22" spans="1:5" ht="23.25" customHeight="1" x14ac:dyDescent="0.35">
      <c r="A22" s="144"/>
      <c r="B22" s="147"/>
      <c r="C22" s="141"/>
      <c r="D22" s="148"/>
      <c r="E22" s="149"/>
    </row>
    <row r="23" spans="1:5" ht="23.25" customHeight="1" x14ac:dyDescent="0.35">
      <c r="A23" s="150"/>
      <c r="B23" s="151"/>
      <c r="C23" s="152"/>
      <c r="D23" s="153"/>
      <c r="E23" s="154"/>
    </row>
    <row r="24" spans="1:5" ht="23.25" customHeight="1" x14ac:dyDescent="0.35">
      <c r="B24" s="155"/>
      <c r="C24" s="152"/>
      <c r="D24" s="156"/>
      <c r="E24" s="157"/>
    </row>
    <row r="25" spans="1:5" ht="23.25" customHeight="1" x14ac:dyDescent="0.35">
      <c r="B25" s="155"/>
      <c r="C25" s="152"/>
      <c r="D25" s="36"/>
      <c r="E25" s="149"/>
    </row>
    <row r="26" spans="1:5" ht="23.25" customHeight="1" x14ac:dyDescent="0.35">
      <c r="B26" s="155"/>
      <c r="C26" s="152"/>
      <c r="D26" s="148"/>
      <c r="E26" s="157"/>
    </row>
    <row r="27" spans="1:5" ht="23.25" customHeight="1" x14ac:dyDescent="0.35">
      <c r="B27" s="155"/>
      <c r="C27" s="152"/>
      <c r="D27" s="158"/>
      <c r="E27" s="159"/>
    </row>
    <row r="28" spans="1:5" ht="23.25" customHeight="1" x14ac:dyDescent="0.35">
      <c r="B28" s="155"/>
      <c r="C28" s="152"/>
      <c r="D28" s="160"/>
      <c r="E28" s="159"/>
    </row>
    <row r="29" spans="1:5" ht="23.25" customHeight="1" x14ac:dyDescent="0.35">
      <c r="B29" s="155"/>
      <c r="C29" s="152"/>
      <c r="D29" s="161"/>
      <c r="E29" s="157"/>
    </row>
    <row r="30" spans="1:5" ht="23.25" customHeight="1" x14ac:dyDescent="0.35"/>
    <row r="31" spans="1:5" ht="23.25" customHeight="1" x14ac:dyDescent="0.35"/>
    <row r="32" spans="1:5" ht="23.25" customHeight="1" x14ac:dyDescent="0.35"/>
    <row r="33" spans="1:5" ht="23.25" customHeight="1" x14ac:dyDescent="0.35">
      <c r="A33" s="162" t="s">
        <v>0</v>
      </c>
      <c r="B33" s="162"/>
      <c r="C33" s="163"/>
      <c r="D33" s="164"/>
      <c r="E33" s="162"/>
    </row>
    <row r="34" spans="1:5" ht="23.25" customHeight="1" x14ac:dyDescent="0.35">
      <c r="A34" s="162" t="s">
        <v>153</v>
      </c>
      <c r="B34" s="162"/>
      <c r="C34" s="163"/>
      <c r="D34" s="164"/>
      <c r="E34" s="162"/>
    </row>
    <row r="35" spans="1:5" ht="23.25" customHeight="1" x14ac:dyDescent="0.35">
      <c r="A35" s="162" t="s">
        <v>166</v>
      </c>
      <c r="B35" s="162"/>
      <c r="C35" s="163"/>
      <c r="D35" s="164"/>
      <c r="E35" s="162"/>
    </row>
    <row r="36" spans="1:5" ht="23.25" customHeight="1" x14ac:dyDescent="0.35"/>
    <row r="37" spans="1:5" ht="23.25" customHeight="1" x14ac:dyDescent="0.35">
      <c r="A37" s="165" t="s">
        <v>155</v>
      </c>
      <c r="B37" s="166" t="s">
        <v>9</v>
      </c>
      <c r="C37" s="167" t="s">
        <v>10</v>
      </c>
      <c r="D37" s="168" t="s">
        <v>11</v>
      </c>
      <c r="E37" s="169" t="s">
        <v>123</v>
      </c>
    </row>
    <row r="38" spans="1:5" ht="23.25" customHeight="1" x14ac:dyDescent="0.35">
      <c r="A38" s="170">
        <v>1</v>
      </c>
      <c r="B38" s="171" t="s">
        <v>167</v>
      </c>
      <c r="C38" s="122">
        <v>2710</v>
      </c>
      <c r="D38" s="172">
        <v>89387.353770000016</v>
      </c>
      <c r="E38" s="23">
        <v>1776.5360171700002</v>
      </c>
    </row>
    <row r="39" spans="1:5" ht="23.25" customHeight="1" x14ac:dyDescent="0.35">
      <c r="A39" s="173">
        <v>2</v>
      </c>
      <c r="B39" s="121" t="s">
        <v>168</v>
      </c>
      <c r="C39" s="122">
        <v>3923</v>
      </c>
      <c r="D39" s="172">
        <v>3410.5297</v>
      </c>
      <c r="E39" s="23">
        <v>259.19893676999993</v>
      </c>
    </row>
    <row r="40" spans="1:5" ht="23.25" customHeight="1" x14ac:dyDescent="0.35">
      <c r="A40" s="173">
        <v>3</v>
      </c>
      <c r="B40" s="174" t="s">
        <v>158</v>
      </c>
      <c r="C40" s="122">
        <v>8701</v>
      </c>
      <c r="D40" s="172">
        <v>1588.826</v>
      </c>
      <c r="E40" s="23">
        <v>204.87564876999997</v>
      </c>
    </row>
    <row r="41" spans="1:5" ht="23.25" customHeight="1" x14ac:dyDescent="0.35">
      <c r="A41" s="170">
        <v>4</v>
      </c>
      <c r="B41" s="121" t="s">
        <v>163</v>
      </c>
      <c r="C41" s="122">
        <v>2106</v>
      </c>
      <c r="D41" s="172">
        <v>4457.2850250000001</v>
      </c>
      <c r="E41" s="23">
        <v>161.75198752</v>
      </c>
    </row>
    <row r="42" spans="1:5" ht="23.25" customHeight="1" x14ac:dyDescent="0.35">
      <c r="A42" s="173">
        <v>5</v>
      </c>
      <c r="B42" s="174" t="s">
        <v>169</v>
      </c>
      <c r="C42" s="122">
        <v>2202</v>
      </c>
      <c r="D42" s="172">
        <v>6830.1507819999997</v>
      </c>
      <c r="E42" s="23">
        <v>158.36941022000002</v>
      </c>
    </row>
    <row r="43" spans="1:5" ht="23.25" customHeight="1" x14ac:dyDescent="0.35">
      <c r="A43" s="173">
        <v>6</v>
      </c>
      <c r="B43" s="171" t="s">
        <v>170</v>
      </c>
      <c r="C43" s="122">
        <v>1905</v>
      </c>
      <c r="D43" s="172">
        <v>1722.3691420000002</v>
      </c>
      <c r="E43" s="23">
        <v>153.49831493999997</v>
      </c>
    </row>
    <row r="44" spans="1:5" ht="23.25" customHeight="1" x14ac:dyDescent="0.35">
      <c r="A44" s="170">
        <v>7</v>
      </c>
      <c r="B44" s="121" t="s">
        <v>171</v>
      </c>
      <c r="C44" s="122">
        <v>2309</v>
      </c>
      <c r="D44" s="172">
        <v>11474.1</v>
      </c>
      <c r="E44" s="23">
        <v>150.42374771999997</v>
      </c>
    </row>
    <row r="45" spans="1:5" ht="23.25" customHeight="1" x14ac:dyDescent="0.35">
      <c r="A45" s="173">
        <v>8</v>
      </c>
      <c r="B45" s="121" t="s">
        <v>172</v>
      </c>
      <c r="C45" s="122">
        <v>6811</v>
      </c>
      <c r="D45" s="172">
        <v>17789.195370000001</v>
      </c>
      <c r="E45" s="23">
        <v>134.67486853</v>
      </c>
    </row>
    <row r="46" spans="1:5" ht="23.25" customHeight="1" x14ac:dyDescent="0.35">
      <c r="A46" s="173">
        <v>9</v>
      </c>
      <c r="B46" s="175" t="s">
        <v>128</v>
      </c>
      <c r="C46" s="122">
        <v>2716</v>
      </c>
      <c r="D46" s="172">
        <v>2.1000000000000001E-2</v>
      </c>
      <c r="E46" s="23">
        <v>132.27036275</v>
      </c>
    </row>
    <row r="47" spans="1:5" ht="23.25" customHeight="1" x14ac:dyDescent="0.35">
      <c r="A47" s="170">
        <v>10</v>
      </c>
      <c r="B47" s="121" t="s">
        <v>173</v>
      </c>
      <c r="C47" s="122">
        <v>7214</v>
      </c>
      <c r="D47" s="172">
        <v>7488.9219000000003</v>
      </c>
      <c r="E47" s="23">
        <v>113.39292324000002</v>
      </c>
    </row>
    <row r="48" spans="1:5" ht="23.25" customHeight="1" x14ac:dyDescent="0.4">
      <c r="A48" s="176"/>
      <c r="B48" s="176" t="s">
        <v>140</v>
      </c>
      <c r="C48" s="177"/>
      <c r="D48" s="178">
        <v>144148.75268900004</v>
      </c>
      <c r="E48" s="179">
        <v>3244.9922176300001</v>
      </c>
    </row>
    <row r="49" spans="1:5" ht="23.25" customHeight="1" x14ac:dyDescent="0.35">
      <c r="A49" s="130"/>
      <c r="B49" s="180" t="s">
        <v>47</v>
      </c>
      <c r="C49" s="181"/>
      <c r="D49" s="178">
        <v>86666.688184998959</v>
      </c>
      <c r="E49" s="182">
        <v>2904.6134133099899</v>
      </c>
    </row>
    <row r="50" spans="1:5" ht="23.25" customHeight="1" x14ac:dyDescent="0.45">
      <c r="A50" s="183"/>
      <c r="B50" s="183" t="s">
        <v>165</v>
      </c>
      <c r="C50" s="137"/>
      <c r="D50" s="184">
        <v>230815.440873999</v>
      </c>
      <c r="E50" s="182">
        <v>6149.6056309399901</v>
      </c>
    </row>
    <row r="51" spans="1:5" ht="23.25" customHeight="1" x14ac:dyDescent="0.45">
      <c r="A51" s="185"/>
      <c r="B51" s="185"/>
      <c r="C51" s="186"/>
      <c r="D51" s="142"/>
      <c r="E51" s="143"/>
    </row>
    <row r="52" spans="1:5" ht="27" customHeight="1" x14ac:dyDescent="0.35">
      <c r="B52" s="187"/>
    </row>
    <row r="53" spans="1:5" ht="23.25" customHeight="1" x14ac:dyDescent="0.35">
      <c r="D53" s="37"/>
      <c r="E53" s="37"/>
    </row>
    <row r="54" spans="1:5" ht="23.25" customHeight="1" x14ac:dyDescent="0.35">
      <c r="D54" s="37"/>
      <c r="E54" s="37"/>
    </row>
    <row r="55" spans="1:5" ht="23.25" customHeight="1" x14ac:dyDescent="0.35">
      <c r="D55" s="37"/>
      <c r="E55" s="37"/>
    </row>
    <row r="56" spans="1:5" ht="23.25" customHeight="1" x14ac:dyDescent="0.35"/>
    <row r="57" spans="1:5" ht="23.25" customHeight="1" x14ac:dyDescent="0.35">
      <c r="B57" s="155"/>
      <c r="C57" s="141"/>
      <c r="D57" s="188"/>
      <c r="E57" s="189"/>
    </row>
    <row r="58" spans="1:5" ht="22.5" customHeight="1" x14ac:dyDescent="0.35">
      <c r="B58" s="155"/>
      <c r="C58" s="152"/>
      <c r="D58" s="190"/>
      <c r="E58" s="191"/>
    </row>
    <row r="59" spans="1:5" ht="23.25" customHeight="1" x14ac:dyDescent="0.35">
      <c r="B59" s="155"/>
      <c r="C59" s="141"/>
      <c r="D59" s="188"/>
      <c r="E59" s="149"/>
    </row>
    <row r="60" spans="1:5" ht="23.25" customHeight="1" x14ac:dyDescent="0.35">
      <c r="B60" s="192"/>
      <c r="C60" s="193"/>
      <c r="D60" s="194"/>
      <c r="E60" s="195"/>
    </row>
    <row r="61" spans="1:5" ht="23.25" customHeight="1" x14ac:dyDescent="0.35">
      <c r="B61" s="192"/>
      <c r="C61" s="193"/>
      <c r="D61" s="194"/>
      <c r="E61" s="195"/>
    </row>
    <row r="62" spans="1:5" x14ac:dyDescent="0.35">
      <c r="B62" s="192"/>
      <c r="C62" s="193"/>
      <c r="D62" s="194"/>
      <c r="E62" s="195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ต.ค.62</vt:lpstr>
      <vt:lpstr>พ.ย.62</vt:lpstr>
      <vt:lpstr>ธ.ค.62</vt:lpstr>
      <vt:lpstr>ต.ค-พ.ย.62</vt:lpstr>
      <vt:lpstr>มี.ค.63</vt:lpstr>
      <vt:lpstr>ต.ค.62-มี.ค.63</vt:lpstr>
      <vt:lpstr>มีค.63 เข้า</vt:lpstr>
      <vt:lpstr>ตค-มีค.63 เข้า</vt:lpstr>
      <vt:lpstr>ขาออก มีค.63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302686 ไพรัตน์ วงศ์ราชา</dc:creator>
  <cp:lastModifiedBy>Ratchanee Meesanam</cp:lastModifiedBy>
  <cp:lastPrinted>2020-04-03T08:24:41Z</cp:lastPrinted>
  <dcterms:created xsi:type="dcterms:W3CDTF">2019-12-02T10:04:45Z</dcterms:created>
  <dcterms:modified xsi:type="dcterms:W3CDTF">2020-04-17T02:04:52Z</dcterms:modified>
</cp:coreProperties>
</file>